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8" windowWidth="12396" windowHeight="8508"/>
  </bookViews>
  <sheets>
    <sheet name="ADDENSAMENTO" sheetId="1" r:id="rId1"/>
    <sheet name="NOTE DI USO" sheetId="2" r:id="rId2"/>
  </sheets>
  <definedNames>
    <definedName name="_xlnm.Print_Area" localSheetId="0">ADDENSAMENTO!$B$1:$T$50</definedName>
    <definedName name="Z_05E10D47_C482_4761_AC95_14D98D833997_.wvu.PrintArea" localSheetId="0" hidden="1">ADDENSAMENTO!$B$1:$T$50</definedName>
    <definedName name="Z_05E10D47_C482_4761_AC95_14D98D833997_.wvu.Rows" localSheetId="0" hidden="1">ADDENSAMENTO!$76:$76</definedName>
  </definedNames>
  <calcPr calcId="124519"/>
  <customWorkbookViews>
    <customWorkbookView name="manager - Visualizzazione personale" guid="{05E10D47-C482-4761-AC95-14D98D833997}" mergeInterval="0" personalView="1" maximized="1" xWindow="1" yWindow="1" windowWidth="1872" windowHeight="776" activeSheetId="1"/>
  </customWorkbookViews>
</workbook>
</file>

<file path=xl/calcChain.xml><?xml version="1.0" encoding="utf-8"?>
<calcChain xmlns="http://schemas.openxmlformats.org/spreadsheetml/2006/main">
  <c r="J62" i="1"/>
  <c r="J58"/>
  <c r="D62"/>
  <c r="P62"/>
  <c r="K62"/>
  <c r="E62"/>
  <c r="E58"/>
  <c r="E54"/>
  <c r="P11"/>
  <c r="N11"/>
  <c r="P58"/>
  <c r="K58"/>
  <c r="D58"/>
  <c r="P54"/>
  <c r="D54"/>
  <c r="H54"/>
  <c r="H58" s="1"/>
  <c r="J54"/>
  <c r="K54"/>
  <c r="F54"/>
  <c r="F58"/>
  <c r="F62" s="1"/>
  <c r="I54"/>
  <c r="I58" s="1"/>
  <c r="G54"/>
  <c r="G58" s="1"/>
  <c r="G62" s="1"/>
  <c r="L11"/>
  <c r="N54" l="1"/>
  <c r="L62"/>
  <c r="Q62" s="1"/>
  <c r="L54"/>
  <c r="Q54" s="1"/>
  <c r="S54"/>
  <c r="M62"/>
  <c r="R62" s="1"/>
  <c r="M54"/>
  <c r="R54" s="1"/>
  <c r="I62"/>
  <c r="O62" s="1"/>
  <c r="T62" s="1"/>
  <c r="O58"/>
  <c r="T58" s="1"/>
  <c r="H62"/>
  <c r="N62" s="1"/>
  <c r="S62" s="1"/>
  <c r="N58"/>
  <c r="S58" s="1"/>
  <c r="O54"/>
  <c r="T54" s="1"/>
  <c r="M58"/>
  <c r="R58" s="1"/>
  <c r="L58"/>
  <c r="Q58" s="1"/>
  <c r="F41" l="1"/>
  <c r="F43" s="1"/>
  <c r="F45" s="1"/>
  <c r="F47" s="1"/>
</calcChain>
</file>

<file path=xl/sharedStrings.xml><?xml version="1.0" encoding="utf-8"?>
<sst xmlns="http://schemas.openxmlformats.org/spreadsheetml/2006/main" count="158" uniqueCount="58">
  <si>
    <t>g</t>
  </si>
  <si>
    <t>H</t>
  </si>
  <si>
    <t>Tmax</t>
  </si>
  <si>
    <t>Go</t>
  </si>
  <si>
    <t>H'</t>
  </si>
  <si>
    <t>Sr</t>
  </si>
  <si>
    <t>(cm)</t>
  </si>
  <si>
    <t>(kg/cmq)</t>
  </si>
  <si>
    <t>(-)</t>
  </si>
  <si>
    <t>(Kg/cmq)</t>
  </si>
  <si>
    <t>(g/cmc)</t>
  </si>
  <si>
    <t>Dw</t>
  </si>
  <si>
    <t>z</t>
  </si>
  <si>
    <t>cm</t>
  </si>
  <si>
    <t>Kh</t>
  </si>
  <si>
    <t>SLO</t>
  </si>
  <si>
    <t>SLD</t>
  </si>
  <si>
    <t>SLV</t>
  </si>
  <si>
    <t>SLC</t>
  </si>
  <si>
    <t>(T/mc)</t>
  </si>
  <si>
    <t>ADDENSAMENTO DINAMICO DEL TERRENO</t>
  </si>
  <si>
    <t>coefficiente orizzontale:</t>
  </si>
  <si>
    <r>
      <t></t>
    </r>
    <r>
      <rPr>
        <sz val="11"/>
        <rFont val="Arial"/>
        <family val="2"/>
      </rPr>
      <t xml:space="preserve"> = peso di volume del terreno   </t>
    </r>
  </si>
  <si>
    <r>
      <t xml:space="preserve"> = </t>
    </r>
    <r>
      <rPr>
        <sz val="11"/>
        <rFont val="Arial"/>
        <family val="2"/>
      </rPr>
      <t xml:space="preserve">coefficiente adimensionale di rigidezza fondale (nel caso di fondazione rigida: 0,85 – per fondazione flessibile: 1,00) </t>
    </r>
  </si>
  <si>
    <r>
      <t>G</t>
    </r>
    <r>
      <rPr>
        <sz val="6"/>
        <color indexed="18"/>
        <rFont val="Zurich Blk BT"/>
        <family val="2"/>
      </rPr>
      <t>0</t>
    </r>
  </si>
  <si>
    <r>
      <t xml:space="preserve">Kh </t>
    </r>
    <r>
      <rPr>
        <sz val="7"/>
        <color indexed="18"/>
        <rFont val="Zurich Blk BT"/>
        <family val="2"/>
      </rPr>
      <t>(SLO)</t>
    </r>
  </si>
  <si>
    <r>
      <t xml:space="preserve">Kh </t>
    </r>
    <r>
      <rPr>
        <sz val="7"/>
        <color indexed="18"/>
        <rFont val="Zurich Blk BT"/>
        <family val="2"/>
      </rPr>
      <t>(SLD)</t>
    </r>
  </si>
  <si>
    <r>
      <t xml:space="preserve">Kh </t>
    </r>
    <r>
      <rPr>
        <sz val="7"/>
        <color indexed="18"/>
        <rFont val="Zurich Blk BT"/>
        <family val="2"/>
      </rPr>
      <t>(SLV)</t>
    </r>
  </si>
  <si>
    <r>
      <t xml:space="preserve">Kh </t>
    </r>
    <r>
      <rPr>
        <sz val="7"/>
        <color indexed="18"/>
        <rFont val="Zurich Blk BT"/>
        <family val="2"/>
      </rPr>
      <t>(SLC)</t>
    </r>
  </si>
  <si>
    <t>Peso di volume del terreno:</t>
  </si>
  <si>
    <t>Metà dello spessore dello strato:</t>
  </si>
  <si>
    <t>Modulo di taglio o scorrimento dinamico:</t>
  </si>
  <si>
    <t>(rigida 0,85 - flessibile 1.00)</t>
  </si>
  <si>
    <t>(Metodo di Seed &amp; Idriss, 1971 modificato)</t>
  </si>
  <si>
    <t>STRATO 1</t>
  </si>
  <si>
    <t>Spessore degli strati deformabili:</t>
  </si>
  <si>
    <t>STRATO 2</t>
  </si>
  <si>
    <t>STRATO 3</t>
  </si>
  <si>
    <t>Relazione di Schmertmann (1980) - modificata:</t>
  </si>
  <si>
    <t>Sforzo di taglio indotto dalla perturbazione sismica a metà dello strato deformabile di riferimento:</t>
  </si>
  <si>
    <t>ADDENSAMENTO DINAMICO</t>
  </si>
  <si>
    <t>wi (SLO)</t>
  </si>
  <si>
    <t>wi (SLD)</t>
  </si>
  <si>
    <t>wi (SLV)</t>
  </si>
  <si>
    <t>wi (SLC)</t>
  </si>
  <si>
    <t xml:space="preserve">Ipotesi tipologia fondazione in opera o da realizzare:    </t>
  </si>
  <si>
    <t xml:space="preserve"> [0.80 suoli rigidi - medi 0.90 - elastici 1.00]</t>
  </si>
  <si>
    <t xml:space="preserve">Coefficiente d'attenuazione della intensità </t>
  </si>
  <si>
    <t xml:space="preserve">sismica orizzontale massima Kh                            </t>
  </si>
  <si>
    <t>Sr = coefficiente d’attenuazione dell’intensità sismica Kh: 1.0 (suoli elastici) 0.90 (suoli medi) 0.80 (suoli elastici)</t>
  </si>
  <si>
    <t>G0 = modulo di taglio o di scorrimento dinamico (da prove in sito, prove sismiche, prove di laboratorio ecc.)</t>
  </si>
  <si>
    <t>IL RISULTATO E' AUTOMATICO UNA VOLTA INSERITI I DATI NELLE CASELLE EDITABILI di COLORE ROSSO</t>
  </si>
  <si>
    <t>INSERIRE I PARAMETRI NELLE CASELLE A CASCATA DI COLORE GRIGIO IN RIFERIMENTO AL TIPO DI SUOLO (Sr)</t>
  </si>
  <si>
    <t>INSERIRE I PARAMETRI NELLE CASELLE A CASCATA DI COLORE GRIGIO IN RIFERIMENTO AL COEFFICIENTE ADIMENSIONALE DI RIGIDEZZA FONDALE (Kh)</t>
  </si>
  <si>
    <t xml:space="preserve">H = spessore dello strato </t>
  </si>
  <si>
    <t>Kh = Coefficienti di intensità sismica orizzontale massima ricavabili o dai database pubblici di calcolo dei coefficienti sismici ai sensi delle</t>
  </si>
  <si>
    <t>NTC2018 in funzione della Ag, Ss, St ai vari Stati limite (SLO, SLD, SLV, SLC), oppure dalla analisi di risposta sismica locale Ag RSL</t>
  </si>
  <si>
    <t>INSERIRE I DATI NELLE CASELLE EDITABILI CON IL CARATTERE IN COLORE ROSSO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</si>
</sst>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"/>
    <numFmt numFmtId="166" formatCode="0.000000"/>
  </numFmts>
  <fonts count="5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Symbol"/>
      <family val="1"/>
      <charset val="2"/>
    </font>
    <font>
      <sz val="11"/>
      <name val="Arial"/>
      <family val="2"/>
    </font>
    <font>
      <b/>
      <u/>
      <sz val="10"/>
      <name val="Arial"/>
      <family val="2"/>
    </font>
    <font>
      <b/>
      <sz val="7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Humanst521 BT"/>
      <family val="2"/>
    </font>
    <font>
      <b/>
      <sz val="9"/>
      <color indexed="18"/>
      <name val="Symbol Set SWA"/>
      <family val="1"/>
      <charset val="2"/>
    </font>
    <font>
      <sz val="7.5"/>
      <color indexed="18"/>
      <name val="Humanst521 BT"/>
      <family val="2"/>
    </font>
    <font>
      <b/>
      <sz val="7.5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Geometr415 Md BT"/>
      <family val="2"/>
    </font>
    <font>
      <sz val="10"/>
      <color indexed="18"/>
      <name val="PosterBodoni BT"/>
      <family val="1"/>
    </font>
    <font>
      <sz val="8"/>
      <color indexed="18"/>
      <name val="Zurich Blk BT"/>
      <family val="2"/>
    </font>
    <font>
      <sz val="8"/>
      <color indexed="18"/>
      <name val="Arial"/>
      <family val="2"/>
    </font>
    <font>
      <sz val="6"/>
      <color indexed="18"/>
      <name val="Zurich Blk BT"/>
      <family val="2"/>
    </font>
    <font>
      <sz val="9"/>
      <color indexed="18"/>
      <name val="Arial"/>
      <family val="2"/>
    </font>
    <font>
      <sz val="7"/>
      <color indexed="18"/>
      <name val="Zurich Blk BT"/>
      <family val="2"/>
    </font>
    <font>
      <sz val="6.5"/>
      <color indexed="18"/>
      <name val="Arial"/>
      <family val="2"/>
    </font>
    <font>
      <sz val="6"/>
      <color indexed="18"/>
      <name val="Arial"/>
      <family val="2"/>
    </font>
    <font>
      <i/>
      <sz val="8"/>
      <color indexed="18"/>
      <name val="Humanst521 BT"/>
      <family val="2"/>
    </font>
    <font>
      <b/>
      <sz val="6.5"/>
      <color indexed="18"/>
      <name val="Symbol Set SWA"/>
      <family val="1"/>
      <charset val="2"/>
    </font>
    <font>
      <b/>
      <sz val="8"/>
      <color indexed="18"/>
      <name val="Symbol"/>
      <family val="1"/>
      <charset val="2"/>
    </font>
    <font>
      <b/>
      <sz val="7"/>
      <color indexed="18"/>
      <name val="Arial"/>
      <family val="2"/>
    </font>
    <font>
      <sz val="7"/>
      <color indexed="18"/>
      <name val="Arial"/>
      <family val="2"/>
    </font>
    <font>
      <b/>
      <sz val="10"/>
      <color indexed="18"/>
      <name val="Symbol"/>
      <family val="1"/>
      <charset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12"/>
      <color indexed="43"/>
      <name val="Arial Black"/>
      <family val="2"/>
    </font>
    <font>
      <sz val="10"/>
      <color indexed="18"/>
      <name val="Times New Roman"/>
      <family val="1"/>
    </font>
    <font>
      <sz val="10"/>
      <color indexed="9"/>
      <name val="Arial"/>
      <family val="2"/>
    </font>
    <font>
      <sz val="6"/>
      <color indexed="9"/>
      <name val="Arial"/>
      <family val="2"/>
    </font>
    <font>
      <sz val="6"/>
      <color indexed="9"/>
      <name val="Arial"/>
      <family val="2"/>
    </font>
    <font>
      <b/>
      <sz val="6.5"/>
      <color indexed="9"/>
      <name val="Symbol Set SWA"/>
      <family val="1"/>
      <charset val="2"/>
    </font>
    <font>
      <b/>
      <sz val="6.5"/>
      <color indexed="9"/>
      <name val="Humanst521 XBd BT"/>
      <family val="2"/>
    </font>
    <font>
      <sz val="5.5"/>
      <color indexed="9"/>
      <name val="Humanst521 XBd BT"/>
      <family val="2"/>
    </font>
    <font>
      <b/>
      <sz val="5.5"/>
      <color indexed="9"/>
      <name val="Humanst521 XBd BT"/>
    </font>
    <font>
      <sz val="6"/>
      <color indexed="9"/>
      <name val="MS Sans Serif"/>
      <family val="2"/>
    </font>
    <font>
      <b/>
      <sz val="6"/>
      <color indexed="9"/>
      <name val="Arial"/>
      <family val="2"/>
    </font>
    <font>
      <sz val="9"/>
      <color indexed="18"/>
      <name val="Humanst521 BT"/>
    </font>
    <font>
      <sz val="10"/>
      <name val="Arial"/>
      <family val="2"/>
    </font>
    <font>
      <sz val="6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 Black"/>
      <family val="2"/>
    </font>
    <font>
      <b/>
      <sz val="9"/>
      <color indexed="18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sz val="10"/>
      <color indexed="9"/>
      <name val="Arial"/>
      <family val="2"/>
    </font>
    <font>
      <sz val="8"/>
      <name val="Arial"/>
    </font>
    <font>
      <b/>
      <sz val="7.5"/>
      <color indexed="10"/>
      <name val="Arial"/>
      <family val="2"/>
    </font>
    <font>
      <sz val="7.5"/>
      <color indexed="10"/>
      <name val="Arial"/>
      <family val="2"/>
    </font>
    <font>
      <sz val="7.5"/>
      <color indexed="10"/>
      <name val="Humanst521 BT"/>
      <family val="2"/>
    </font>
  </fonts>
  <fills count="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7" fillId="0" borderId="0" xfId="0" applyFont="1" applyProtection="1">
      <protection hidden="1"/>
    </xf>
    <xf numFmtId="165" fontId="6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" xfId="0" applyFont="1" applyFill="1" applyBorder="1" applyProtection="1">
      <protection hidden="1"/>
    </xf>
    <xf numFmtId="0" fontId="7" fillId="0" borderId="2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vertical="center"/>
      <protection hidden="1"/>
    </xf>
    <xf numFmtId="165" fontId="6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7" fillId="0" borderId="4" xfId="0" applyFont="1" applyBorder="1" applyProtection="1">
      <protection hidden="1"/>
    </xf>
    <xf numFmtId="165" fontId="6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165" fontId="6" fillId="0" borderId="0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5" xfId="0" applyFont="1" applyBorder="1" applyAlignment="1" applyProtection="1">
      <alignment vertical="center"/>
      <protection hidden="1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20" fillId="0" borderId="0" xfId="0" applyFont="1" applyProtection="1"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Border="1" applyProtection="1">
      <protection hidden="1"/>
    </xf>
    <xf numFmtId="0" fontId="35" fillId="0" borderId="0" xfId="0" applyFont="1" applyBorder="1" applyProtection="1">
      <protection hidden="1"/>
    </xf>
    <xf numFmtId="0" fontId="35" fillId="0" borderId="0" xfId="0" applyFont="1" applyBorder="1" applyAlignment="1" applyProtection="1">
      <alignment horizontal="right"/>
      <protection hidden="1"/>
    </xf>
    <xf numFmtId="0" fontId="21" fillId="0" borderId="5" xfId="0" applyFont="1" applyBorder="1" applyProtection="1"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>
      <protection hidden="1"/>
    </xf>
    <xf numFmtId="0" fontId="21" fillId="0" borderId="5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164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right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64" fontId="21" fillId="0" borderId="0" xfId="0" applyNumberFormat="1" applyFont="1" applyBorder="1" applyProtection="1">
      <protection hidden="1"/>
    </xf>
    <xf numFmtId="164" fontId="21" fillId="0" borderId="5" xfId="0" applyNumberFormat="1" applyFont="1" applyBorder="1" applyProtection="1">
      <protection hidden="1"/>
    </xf>
    <xf numFmtId="0" fontId="21" fillId="2" borderId="6" xfId="0" applyFont="1" applyFill="1" applyBorder="1" applyProtection="1">
      <protection hidden="1"/>
    </xf>
    <xf numFmtId="0" fontId="21" fillId="2" borderId="7" xfId="0" applyFont="1" applyFill="1" applyBorder="1" applyProtection="1">
      <protection hidden="1"/>
    </xf>
    <xf numFmtId="0" fontId="36" fillId="2" borderId="7" xfId="0" applyFont="1" applyFill="1" applyBorder="1" applyProtection="1">
      <protection hidden="1"/>
    </xf>
    <xf numFmtId="0" fontId="36" fillId="2" borderId="8" xfId="0" applyFont="1" applyFill="1" applyBorder="1" applyProtection="1">
      <protection hidden="1"/>
    </xf>
    <xf numFmtId="0" fontId="36" fillId="0" borderId="0" xfId="0" applyFont="1" applyBorder="1" applyProtection="1">
      <protection hidden="1"/>
    </xf>
    <xf numFmtId="0" fontId="37" fillId="0" borderId="0" xfId="0" applyNumberFormat="1" applyFont="1" applyBorder="1" applyAlignment="1" applyProtection="1">
      <alignment horizontal="center" vertical="center"/>
      <protection hidden="1"/>
    </xf>
    <xf numFmtId="165" fontId="38" fillId="0" borderId="0" xfId="0" applyNumberFormat="1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9" fillId="0" borderId="0" xfId="0" applyNumberFormat="1" applyFont="1" applyBorder="1" applyAlignment="1" applyProtection="1">
      <alignment horizontal="center" vertical="center"/>
      <protection hidden="1"/>
    </xf>
    <xf numFmtId="0" fontId="39" fillId="0" borderId="0" xfId="0" applyFont="1" applyBorder="1" applyAlignment="1" applyProtection="1">
      <alignment horizontal="center" vertical="center"/>
      <protection hidden="1"/>
    </xf>
    <xf numFmtId="165" fontId="39" fillId="0" borderId="0" xfId="0" applyNumberFormat="1" applyFont="1" applyBorder="1" applyAlignment="1" applyProtection="1">
      <alignment horizontal="center" vertical="center"/>
      <protection hidden="1"/>
    </xf>
    <xf numFmtId="166" fontId="40" fillId="0" borderId="0" xfId="0" applyNumberFormat="1" applyFont="1" applyBorder="1" applyAlignment="1" applyProtection="1">
      <alignment horizontal="center" vertical="center"/>
      <protection hidden="1"/>
    </xf>
    <xf numFmtId="2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164" fontId="36" fillId="0" borderId="0" xfId="0" applyNumberFormat="1" applyFont="1" applyFill="1" applyBorder="1" applyAlignment="1" applyProtection="1">
      <alignment horizontal="center" vertical="center"/>
      <protection hidden="1"/>
    </xf>
    <xf numFmtId="1" fontId="42" fillId="0" borderId="0" xfId="0" applyNumberFormat="1" applyFont="1" applyFill="1" applyBorder="1" applyAlignment="1" applyProtection="1">
      <alignment horizontal="center" vertical="center"/>
      <protection hidden="1"/>
    </xf>
    <xf numFmtId="164" fontId="36" fillId="0" borderId="0" xfId="0" applyNumberFormat="1" applyFont="1" applyBorder="1" applyAlignment="1" applyProtection="1">
      <alignment horizontal="center" vertical="center"/>
      <protection hidden="1"/>
    </xf>
    <xf numFmtId="2" fontId="36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2" fontId="21" fillId="0" borderId="0" xfId="0" applyNumberFormat="1" applyFont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top"/>
      <protection hidden="1"/>
    </xf>
    <xf numFmtId="0" fontId="30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43" fillId="0" borderId="0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/>
      <protection hidden="1"/>
    </xf>
    <xf numFmtId="164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164" fontId="28" fillId="3" borderId="0" xfId="0" applyNumberFormat="1" applyFont="1" applyFill="1" applyBorder="1" applyAlignment="1" applyProtection="1">
      <alignment vertical="center"/>
      <protection hidden="1"/>
    </xf>
    <xf numFmtId="166" fontId="32" fillId="4" borderId="0" xfId="0" applyNumberFormat="1" applyFont="1" applyFill="1" applyBorder="1" applyAlignment="1" applyProtection="1">
      <alignment vertical="center"/>
      <protection hidden="1"/>
    </xf>
    <xf numFmtId="166" fontId="32" fillId="4" borderId="9" xfId="0" applyNumberFormat="1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Border="1" applyProtection="1">
      <protection hidden="1"/>
    </xf>
    <xf numFmtId="0" fontId="7" fillId="0" borderId="4" xfId="0" applyFont="1" applyFill="1" applyBorder="1" applyProtection="1">
      <protection hidden="1"/>
    </xf>
    <xf numFmtId="165" fontId="6" fillId="0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47" fillId="0" borderId="0" xfId="0" applyFont="1" applyBorder="1" applyAlignment="1" applyProtection="1">
      <alignment horizontal="left"/>
      <protection hidden="1"/>
    </xf>
    <xf numFmtId="164" fontId="48" fillId="5" borderId="10" xfId="0" applyNumberFormat="1" applyFont="1" applyFill="1" applyBorder="1" applyAlignment="1" applyProtection="1">
      <alignment horizontal="center" vertical="center"/>
      <protection hidden="1"/>
    </xf>
    <xf numFmtId="164" fontId="48" fillId="3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right"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5" fillId="0" borderId="0" xfId="0" applyFont="1" applyFill="1" applyBorder="1" applyProtection="1">
      <protection hidden="1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45" fillId="0" borderId="0" xfId="0" applyFont="1" applyFill="1" applyBorder="1" applyProtection="1">
      <protection locked="0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21" fillId="3" borderId="0" xfId="0" applyFont="1" applyFill="1" applyBorder="1" applyProtection="1">
      <protection hidden="1"/>
    </xf>
    <xf numFmtId="0" fontId="36" fillId="3" borderId="0" xfId="0" applyFont="1" applyFill="1" applyBorder="1" applyProtection="1">
      <protection hidden="1"/>
    </xf>
    <xf numFmtId="0" fontId="36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3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4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2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Protection="1">
      <protection hidden="1"/>
    </xf>
    <xf numFmtId="164" fontId="53" fillId="3" borderId="10" xfId="0" applyNumberFormat="1" applyFont="1" applyFill="1" applyBorder="1" applyAlignment="1" applyProtection="1">
      <alignment horizontal="center" vertical="center"/>
      <protection locked="0"/>
    </xf>
    <xf numFmtId="2" fontId="53" fillId="3" borderId="10" xfId="0" applyNumberFormat="1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Border="1" applyAlignment="1" applyProtection="1">
      <alignment horizontal="center" vertical="center"/>
      <protection hidden="1"/>
    </xf>
    <xf numFmtId="0" fontId="53" fillId="3" borderId="10" xfId="0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Border="1" applyAlignment="1" applyProtection="1">
      <alignment horizontal="left" vertical="center"/>
      <protection hidden="1"/>
    </xf>
    <xf numFmtId="0" fontId="55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7955280" y="569214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it-IT"/>
        </a:p>
      </xdr:txBody>
    </xdr:sp>
    <xdr:clientData/>
  </xdr:twoCellAnchor>
  <xdr:twoCellAnchor editAs="oneCell">
    <xdr:from>
      <xdr:col>13</xdr:col>
      <xdr:colOff>243840</xdr:colOff>
      <xdr:row>29</xdr:row>
      <xdr:rowOff>121920</xdr:rowOff>
    </xdr:from>
    <xdr:to>
      <xdr:col>16</xdr:col>
      <xdr:colOff>381000</xdr:colOff>
      <xdr:row>31</xdr:row>
      <xdr:rowOff>60960</xdr:rowOff>
    </xdr:to>
    <xdr:pic>
      <xdr:nvPicPr>
        <xdr:cNvPr id="1027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4114800"/>
          <a:ext cx="193548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388620</xdr:colOff>
      <xdr:row>33</xdr:row>
      <xdr:rowOff>22860</xdr:rowOff>
    </xdr:from>
    <xdr:to>
      <xdr:col>11</xdr:col>
      <xdr:colOff>137160</xdr:colOff>
      <xdr:row>36</xdr:row>
      <xdr:rowOff>114300</xdr:rowOff>
    </xdr:to>
    <xdr:pic>
      <xdr:nvPicPr>
        <xdr:cNvPr id="1028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14700" y="4625340"/>
          <a:ext cx="131826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83820</xdr:colOff>
      <xdr:row>19</xdr:row>
      <xdr:rowOff>53340</xdr:rowOff>
    </xdr:from>
    <xdr:to>
      <xdr:col>4</xdr:col>
      <xdr:colOff>381000</xdr:colOff>
      <xdr:row>23</xdr:row>
      <xdr:rowOff>114299</xdr:rowOff>
    </xdr:to>
    <xdr:pic>
      <xdr:nvPicPr>
        <xdr:cNvPr id="1029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8260" y="2400300"/>
          <a:ext cx="29718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243840</xdr:colOff>
      <xdr:row>5</xdr:row>
      <xdr:rowOff>99060</xdr:rowOff>
    </xdr:from>
    <xdr:to>
      <xdr:col>9</xdr:col>
      <xdr:colOff>15240</xdr:colOff>
      <xdr:row>14</xdr:row>
      <xdr:rowOff>91439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69920" y="815340"/>
          <a:ext cx="29718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7"/>
  <sheetViews>
    <sheetView showGridLines="0" tabSelected="1" topLeftCell="A16" zoomScale="110" zoomScaleNormal="110" workbookViewId="0">
      <selection activeCell="L28" sqref="L28"/>
    </sheetView>
  </sheetViews>
  <sheetFormatPr defaultRowHeight="13.2"/>
  <cols>
    <col min="1" max="1" width="8.88671875" style="5"/>
    <col min="2" max="2" width="2.44140625" style="5" customWidth="1"/>
    <col min="3" max="3" width="1.109375" style="8" customWidth="1"/>
    <col min="4" max="4" width="5.5546875" style="8" customWidth="1"/>
    <col min="5" max="5" width="6.6640625" style="9" customWidth="1"/>
    <col min="6" max="6" width="5.77734375" style="9" customWidth="1"/>
    <col min="7" max="7" width="5.5546875" style="9" customWidth="1"/>
    <col min="8" max="8" width="6.6640625" style="9" customWidth="1"/>
    <col min="9" max="9" width="7.6640625" style="9" customWidth="1"/>
    <col min="10" max="10" width="6.6640625" style="126" customWidth="1"/>
    <col min="11" max="11" width="8.5546875" style="9" customWidth="1"/>
    <col min="12" max="12" width="9.77734375" style="126" customWidth="1"/>
    <col min="13" max="13" width="6.6640625" style="9" customWidth="1"/>
    <col min="14" max="14" width="9.77734375" style="126" customWidth="1"/>
    <col min="15" max="15" width="6.6640625" style="9" customWidth="1"/>
    <col min="16" max="16" width="9.77734375" style="126" customWidth="1"/>
    <col min="17" max="20" width="6.6640625" style="9" customWidth="1"/>
    <col min="21" max="35" width="8.88671875" style="5"/>
    <col min="36" max="16384" width="8.88671875" style="1"/>
  </cols>
  <sheetData>
    <row r="1" spans="1:35" ht="10.199999999999999" customHeight="1"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5" ht="22.2" customHeight="1">
      <c r="B2" s="94" t="s">
        <v>20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  <c r="U2" s="112"/>
      <c r="V2" s="112"/>
      <c r="W2" s="112"/>
      <c r="X2" s="112"/>
      <c r="Y2" s="112"/>
      <c r="Z2" s="112"/>
      <c r="AA2" s="112"/>
      <c r="AB2" s="112"/>
      <c r="AC2" s="112"/>
    </row>
    <row r="3" spans="1:35" ht="11.4" customHeight="1">
      <c r="J3" s="9"/>
      <c r="L3" s="9"/>
      <c r="N3" s="9"/>
      <c r="P3" s="9"/>
      <c r="U3" s="112"/>
      <c r="V3" s="112"/>
      <c r="W3" s="112"/>
      <c r="X3" s="112"/>
      <c r="Y3" s="112"/>
      <c r="Z3" s="112"/>
      <c r="AA3" s="112"/>
      <c r="AB3" s="112"/>
      <c r="AC3" s="112"/>
    </row>
    <row r="4" spans="1:35" s="2" customFormat="1" ht="9.6" customHeight="1">
      <c r="A4" s="15"/>
      <c r="B4" s="10"/>
      <c r="C4" s="11"/>
      <c r="D4" s="11"/>
      <c r="E4" s="12"/>
      <c r="F4" s="12"/>
      <c r="G4" s="12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4"/>
      <c r="U4" s="144"/>
      <c r="V4" s="144"/>
      <c r="W4" s="144"/>
      <c r="X4" s="144"/>
      <c r="Y4" s="144"/>
      <c r="Z4" s="144"/>
      <c r="AA4" s="144"/>
      <c r="AB4" s="144"/>
      <c r="AC4" s="144"/>
      <c r="AD4" s="15"/>
      <c r="AE4" s="15"/>
      <c r="AF4" s="15"/>
      <c r="AG4" s="15"/>
      <c r="AH4" s="15"/>
      <c r="AI4" s="15"/>
    </row>
    <row r="5" spans="1:35" s="2" customFormat="1" ht="9.6" customHeight="1">
      <c r="A5" s="15"/>
      <c r="B5" s="99"/>
      <c r="C5" s="83"/>
      <c r="D5" s="83"/>
      <c r="E5" s="80"/>
      <c r="F5" s="80"/>
      <c r="G5" s="80"/>
      <c r="H5" s="100"/>
      <c r="I5" s="80"/>
      <c r="J5" s="80"/>
      <c r="K5" s="80"/>
      <c r="L5" s="102" t="s">
        <v>34</v>
      </c>
      <c r="M5" s="103"/>
      <c r="N5" s="102" t="s">
        <v>36</v>
      </c>
      <c r="O5" s="103"/>
      <c r="P5" s="102" t="s">
        <v>37</v>
      </c>
      <c r="Q5" s="80"/>
      <c r="R5" s="80"/>
      <c r="S5" s="80"/>
      <c r="T5" s="101"/>
      <c r="U5" s="144"/>
      <c r="V5" s="144"/>
      <c r="W5" s="144"/>
      <c r="X5" s="144"/>
      <c r="Y5" s="144"/>
      <c r="Z5" s="144"/>
      <c r="AA5" s="144"/>
      <c r="AB5" s="144"/>
      <c r="AC5" s="144"/>
      <c r="AD5" s="15"/>
      <c r="AE5" s="15"/>
      <c r="AF5" s="15"/>
      <c r="AG5" s="15"/>
      <c r="AH5" s="15"/>
      <c r="AI5" s="15"/>
    </row>
    <row r="6" spans="1:35" s="2" customFormat="1" ht="9.6" customHeight="1">
      <c r="A6" s="15"/>
      <c r="B6" s="99"/>
      <c r="C6" s="83"/>
      <c r="D6" s="83"/>
      <c r="E6" s="80"/>
      <c r="F6" s="80"/>
      <c r="G6" s="80"/>
      <c r="H6" s="10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101"/>
      <c r="U6" s="144"/>
      <c r="V6" s="144"/>
      <c r="W6" s="144"/>
      <c r="X6" s="144"/>
      <c r="Y6" s="144"/>
      <c r="Z6" s="144"/>
      <c r="AA6" s="144"/>
      <c r="AB6" s="144"/>
      <c r="AC6" s="144"/>
      <c r="AD6" s="15"/>
      <c r="AE6" s="15"/>
      <c r="AF6" s="15"/>
      <c r="AG6" s="15"/>
      <c r="AH6" s="15"/>
      <c r="AI6" s="15"/>
    </row>
    <row r="7" spans="1:35" ht="11.1" customHeight="1">
      <c r="B7" s="16"/>
      <c r="C7" s="17"/>
      <c r="D7" s="17"/>
      <c r="E7" s="18"/>
      <c r="F7" s="18"/>
      <c r="G7" s="18"/>
      <c r="H7" s="19" t="s">
        <v>29</v>
      </c>
      <c r="I7" s="18"/>
      <c r="J7" s="20" t="s">
        <v>0</v>
      </c>
      <c r="K7" s="21" t="s">
        <v>19</v>
      </c>
      <c r="L7" s="146">
        <v>1.9</v>
      </c>
      <c r="M7" s="104"/>
      <c r="N7" s="146">
        <v>2.17</v>
      </c>
      <c r="O7" s="149"/>
      <c r="P7" s="146">
        <v>2.1800000000000002</v>
      </c>
      <c r="Q7" s="21"/>
      <c r="R7" s="21"/>
      <c r="S7" s="21"/>
      <c r="T7" s="22"/>
      <c r="U7" s="112"/>
      <c r="V7" s="112"/>
      <c r="W7" s="112"/>
      <c r="X7" s="112"/>
      <c r="Y7" s="112"/>
      <c r="Z7" s="112"/>
      <c r="AA7" s="112"/>
      <c r="AB7" s="112"/>
      <c r="AC7" s="112"/>
    </row>
    <row r="8" spans="1:35" ht="7.05" customHeight="1">
      <c r="B8" s="16"/>
      <c r="C8" s="17"/>
      <c r="D8" s="17"/>
      <c r="E8" s="18"/>
      <c r="F8" s="18"/>
      <c r="G8" s="18"/>
      <c r="H8" s="23"/>
      <c r="I8" s="18"/>
      <c r="J8" s="24"/>
      <c r="K8" s="25"/>
      <c r="L8" s="147"/>
      <c r="M8" s="105"/>
      <c r="N8" s="147"/>
      <c r="O8" s="150"/>
      <c r="P8" s="147"/>
      <c r="Q8" s="25"/>
      <c r="R8" s="25"/>
      <c r="S8" s="25"/>
      <c r="T8" s="26"/>
      <c r="U8" s="112"/>
      <c r="V8" s="112"/>
      <c r="W8" s="112"/>
      <c r="X8" s="112"/>
      <c r="Y8" s="112"/>
      <c r="Z8" s="112"/>
      <c r="AA8" s="112"/>
      <c r="AB8" s="112"/>
      <c r="AC8" s="112"/>
    </row>
    <row r="9" spans="1:35" ht="9.6" customHeight="1">
      <c r="B9" s="16"/>
      <c r="C9" s="17"/>
      <c r="D9" s="17"/>
      <c r="E9" s="27"/>
      <c r="F9" s="28"/>
      <c r="G9" s="18"/>
      <c r="H9" s="19" t="s">
        <v>35</v>
      </c>
      <c r="I9" s="18"/>
      <c r="J9" s="29" t="s">
        <v>1</v>
      </c>
      <c r="K9" s="21" t="s">
        <v>6</v>
      </c>
      <c r="L9" s="148">
        <v>180</v>
      </c>
      <c r="M9" s="104"/>
      <c r="N9" s="148">
        <v>350</v>
      </c>
      <c r="O9" s="149"/>
      <c r="P9" s="148">
        <v>250</v>
      </c>
      <c r="Q9" s="21"/>
      <c r="R9" s="21"/>
      <c r="S9" s="21"/>
      <c r="T9" s="22"/>
      <c r="U9" s="112"/>
      <c r="V9" s="112"/>
      <c r="W9" s="112"/>
      <c r="X9" s="112"/>
      <c r="Y9" s="112"/>
      <c r="Z9" s="112"/>
      <c r="AA9" s="112"/>
      <c r="AB9" s="112"/>
      <c r="AC9" s="112"/>
    </row>
    <row r="10" spans="1:35" ht="7.05" customHeight="1">
      <c r="B10" s="16"/>
      <c r="C10" s="17"/>
      <c r="D10" s="17"/>
      <c r="E10" s="18"/>
      <c r="F10" s="18"/>
      <c r="G10" s="18"/>
      <c r="H10" s="23"/>
      <c r="I10" s="18"/>
      <c r="J10" s="30"/>
      <c r="K10" s="25"/>
      <c r="L10" s="147"/>
      <c r="M10" s="105"/>
      <c r="N10" s="147"/>
      <c r="O10" s="150"/>
      <c r="P10" s="147"/>
      <c r="Q10" s="25"/>
      <c r="R10" s="25"/>
      <c r="S10" s="25"/>
      <c r="T10" s="26"/>
      <c r="U10" s="112"/>
      <c r="V10" s="112"/>
      <c r="W10" s="112"/>
      <c r="X10" s="112"/>
      <c r="Y10" s="112"/>
      <c r="Z10" s="112"/>
      <c r="AA10" s="112"/>
      <c r="AB10" s="112"/>
      <c r="AC10" s="112"/>
    </row>
    <row r="11" spans="1:35" ht="9.6" customHeight="1">
      <c r="B11" s="16"/>
      <c r="C11" s="17"/>
      <c r="D11" s="17"/>
      <c r="E11" s="18"/>
      <c r="F11" s="18"/>
      <c r="G11" s="18"/>
      <c r="H11" s="19" t="s">
        <v>30</v>
      </c>
      <c r="I11" s="18"/>
      <c r="J11" s="29" t="s">
        <v>4</v>
      </c>
      <c r="K11" s="21" t="s">
        <v>6</v>
      </c>
      <c r="L11" s="148">
        <f>L9/2</f>
        <v>90</v>
      </c>
      <c r="M11" s="104"/>
      <c r="N11" s="148">
        <f>N9/2</f>
        <v>175</v>
      </c>
      <c r="O11" s="149"/>
      <c r="P11" s="148">
        <f>P9/2</f>
        <v>125</v>
      </c>
      <c r="Q11" s="21"/>
      <c r="R11" s="21"/>
      <c r="S11" s="21"/>
      <c r="T11" s="22"/>
      <c r="U11" s="112"/>
      <c r="V11" s="112"/>
      <c r="W11" s="112"/>
      <c r="X11" s="112"/>
      <c r="Y11" s="112"/>
      <c r="Z11" s="112"/>
      <c r="AA11" s="112"/>
      <c r="AB11" s="112"/>
      <c r="AC11" s="112"/>
    </row>
    <row r="12" spans="1:35" ht="7.05" customHeight="1">
      <c r="B12" s="16"/>
      <c r="C12" s="17"/>
      <c r="D12" s="17"/>
      <c r="E12" s="18"/>
      <c r="F12" s="18"/>
      <c r="G12" s="18"/>
      <c r="H12" s="23"/>
      <c r="I12" s="18"/>
      <c r="J12" s="30"/>
      <c r="K12" s="25"/>
      <c r="L12" s="147"/>
      <c r="M12" s="105"/>
      <c r="N12" s="147"/>
      <c r="O12" s="150"/>
      <c r="P12" s="147"/>
      <c r="Q12" s="25"/>
      <c r="R12" s="25"/>
      <c r="S12" s="25"/>
      <c r="T12" s="26"/>
      <c r="U12" s="112"/>
      <c r="V12" s="120"/>
      <c r="W12" s="120"/>
      <c r="X12" s="120"/>
      <c r="Y12" s="120"/>
      <c r="Z12" s="120"/>
      <c r="AA12" s="120"/>
      <c r="AB12" s="120"/>
      <c r="AC12" s="112"/>
    </row>
    <row r="13" spans="1:35" ht="9.6" customHeight="1">
      <c r="B13" s="16"/>
      <c r="C13" s="17"/>
      <c r="D13" s="17"/>
      <c r="E13" s="27"/>
      <c r="F13" s="28"/>
      <c r="G13" s="28"/>
      <c r="H13" s="19" t="s">
        <v>31</v>
      </c>
      <c r="I13" s="18"/>
      <c r="J13" s="29" t="s">
        <v>24</v>
      </c>
      <c r="K13" s="21" t="s">
        <v>7</v>
      </c>
      <c r="L13" s="148">
        <v>360</v>
      </c>
      <c r="M13" s="104"/>
      <c r="N13" s="148">
        <v>1200</v>
      </c>
      <c r="O13" s="149"/>
      <c r="P13" s="148">
        <v>1500</v>
      </c>
      <c r="Q13" s="21"/>
      <c r="R13" s="21"/>
      <c r="S13" s="21"/>
      <c r="T13" s="22"/>
      <c r="U13" s="112"/>
      <c r="V13" s="120"/>
      <c r="W13" s="120"/>
      <c r="X13" s="120"/>
      <c r="Y13" s="120"/>
      <c r="Z13" s="120"/>
      <c r="AA13" s="120"/>
      <c r="AB13" s="120"/>
      <c r="AC13" s="112"/>
    </row>
    <row r="14" spans="1:35" ht="9.6" customHeight="1">
      <c r="B14" s="16"/>
      <c r="C14" s="17"/>
      <c r="D14" s="17"/>
      <c r="E14" s="27"/>
      <c r="F14" s="28"/>
      <c r="G14" s="28"/>
      <c r="H14" s="19"/>
      <c r="I14" s="18"/>
      <c r="J14" s="29"/>
      <c r="K14" s="21"/>
      <c r="L14" s="96"/>
      <c r="M14" s="21"/>
      <c r="N14" s="21"/>
      <c r="O14" s="21"/>
      <c r="P14" s="21"/>
      <c r="Q14" s="21"/>
      <c r="R14" s="21"/>
      <c r="S14" s="21"/>
      <c r="T14" s="22"/>
      <c r="U14" s="112"/>
      <c r="V14" s="120"/>
      <c r="W14" s="120"/>
      <c r="X14" s="120"/>
      <c r="Y14" s="120"/>
      <c r="Z14" s="120"/>
      <c r="AA14" s="120"/>
      <c r="AB14" s="120"/>
      <c r="AC14" s="112"/>
      <c r="AD14" s="112"/>
      <c r="AE14" s="112"/>
      <c r="AF14" s="112"/>
      <c r="AG14" s="112"/>
    </row>
    <row r="15" spans="1:35" ht="9.6" customHeight="1">
      <c r="B15" s="16"/>
      <c r="C15" s="17"/>
      <c r="D15" s="17"/>
      <c r="E15" s="27"/>
      <c r="F15" s="28"/>
      <c r="G15" s="28"/>
      <c r="H15" s="19"/>
      <c r="I15" s="18"/>
      <c r="J15" s="29"/>
      <c r="K15" s="21"/>
      <c r="L15" s="96"/>
      <c r="M15" s="21"/>
      <c r="N15" s="21"/>
      <c r="O15" s="21"/>
      <c r="P15" s="21"/>
      <c r="Q15" s="21"/>
      <c r="R15" s="21"/>
      <c r="S15" s="21"/>
      <c r="T15" s="22"/>
      <c r="U15" s="112"/>
      <c r="V15" s="120"/>
      <c r="W15" s="120"/>
      <c r="X15" s="120"/>
      <c r="Y15" s="120"/>
      <c r="Z15" s="120"/>
      <c r="AA15" s="120"/>
      <c r="AB15" s="120"/>
      <c r="AC15" s="112"/>
      <c r="AD15" s="112"/>
      <c r="AE15" s="112"/>
      <c r="AF15" s="112"/>
      <c r="AG15" s="112"/>
    </row>
    <row r="16" spans="1:35" ht="11.4" customHeight="1">
      <c r="B16" s="16"/>
      <c r="C16" s="17"/>
      <c r="D16" s="87" t="s">
        <v>47</v>
      </c>
      <c r="E16" s="27"/>
      <c r="F16" s="28"/>
      <c r="G16" s="28"/>
      <c r="H16" s="19"/>
      <c r="I16" s="18"/>
      <c r="J16" s="29"/>
      <c r="K16" s="21"/>
      <c r="L16" s="96"/>
      <c r="M16" s="21"/>
      <c r="N16" s="21"/>
      <c r="O16" s="21"/>
      <c r="P16" s="21"/>
      <c r="Q16" s="21"/>
      <c r="R16" s="21"/>
      <c r="S16" s="21"/>
      <c r="T16" s="22"/>
      <c r="U16" s="112"/>
      <c r="V16" s="120"/>
      <c r="W16" s="120"/>
      <c r="X16" s="120"/>
      <c r="Y16" s="120"/>
      <c r="Z16" s="120"/>
      <c r="AA16" s="120"/>
      <c r="AB16" s="120"/>
      <c r="AC16" s="112"/>
      <c r="AD16" s="112"/>
      <c r="AE16" s="112"/>
      <c r="AF16" s="112"/>
      <c r="AG16" s="112"/>
    </row>
    <row r="17" spans="1:39" ht="9.6" customHeight="1">
      <c r="B17" s="16"/>
      <c r="C17" s="17"/>
      <c r="D17" s="87" t="s">
        <v>48</v>
      </c>
      <c r="E17" s="27"/>
      <c r="F17" s="28"/>
      <c r="G17" s="28"/>
      <c r="H17" s="19"/>
      <c r="I17" s="5"/>
      <c r="J17" s="29" t="s">
        <v>5</v>
      </c>
      <c r="K17" s="21" t="s">
        <v>8</v>
      </c>
      <c r="L17" s="143">
        <v>1</v>
      </c>
      <c r="M17" s="21"/>
      <c r="N17" s="143">
        <v>0.8</v>
      </c>
      <c r="O17" s="21"/>
      <c r="P17" s="143">
        <v>0.8</v>
      </c>
      <c r="Q17" s="21"/>
      <c r="R17" s="21"/>
      <c r="S17" s="21"/>
      <c r="T17" s="22"/>
      <c r="U17" s="112"/>
      <c r="V17" s="119">
        <v>1</v>
      </c>
      <c r="W17" s="119">
        <v>1</v>
      </c>
      <c r="X17" s="119">
        <v>1</v>
      </c>
      <c r="Y17" s="120"/>
      <c r="Z17" s="120"/>
      <c r="AA17" s="120"/>
      <c r="AB17" s="120"/>
      <c r="AC17" s="112"/>
      <c r="AD17" s="112"/>
      <c r="AE17" s="112"/>
      <c r="AF17" s="112"/>
      <c r="AG17" s="112"/>
    </row>
    <row r="18" spans="1:39" ht="9.6" customHeight="1">
      <c r="B18" s="16"/>
      <c r="C18" s="17"/>
      <c r="D18" s="88" t="s">
        <v>46</v>
      </c>
      <c r="E18" s="27"/>
      <c r="F18" s="28"/>
      <c r="G18" s="28"/>
      <c r="H18" s="19"/>
      <c r="I18" s="18"/>
      <c r="J18" s="29"/>
      <c r="K18" s="21"/>
      <c r="L18" s="96"/>
      <c r="M18" s="21"/>
      <c r="N18" s="21"/>
      <c r="O18" s="21"/>
      <c r="P18" s="21"/>
      <c r="Q18" s="21"/>
      <c r="R18" s="21"/>
      <c r="S18" s="21"/>
      <c r="T18" s="22"/>
      <c r="U18" s="112"/>
      <c r="V18" s="119">
        <v>0.9</v>
      </c>
      <c r="W18" s="119">
        <v>0.9</v>
      </c>
      <c r="X18" s="119">
        <v>0.9</v>
      </c>
      <c r="Y18" s="120"/>
      <c r="Z18" s="120"/>
      <c r="AA18" s="120"/>
      <c r="AB18" s="120"/>
      <c r="AC18" s="112"/>
      <c r="AD18" s="112"/>
      <c r="AE18" s="112"/>
      <c r="AF18" s="112"/>
      <c r="AG18" s="112"/>
    </row>
    <row r="19" spans="1:39" ht="9.6" customHeight="1">
      <c r="B19" s="16"/>
      <c r="C19" s="17"/>
      <c r="D19" s="17"/>
      <c r="E19" s="27"/>
      <c r="F19" s="28"/>
      <c r="G19" s="28"/>
      <c r="H19" s="19"/>
      <c r="I19" s="18"/>
      <c r="J19" s="29"/>
      <c r="K19" s="21"/>
      <c r="L19" s="96"/>
      <c r="M19" s="21"/>
      <c r="N19" s="21"/>
      <c r="O19" s="21"/>
      <c r="P19" s="21"/>
      <c r="Q19" s="21"/>
      <c r="R19" s="21"/>
      <c r="S19" s="21"/>
      <c r="T19" s="22"/>
      <c r="U19" s="112"/>
      <c r="V19" s="119">
        <v>0.8</v>
      </c>
      <c r="W19" s="119">
        <v>0.8</v>
      </c>
      <c r="X19" s="119">
        <v>0.8</v>
      </c>
      <c r="Y19" s="120"/>
      <c r="Z19" s="120"/>
      <c r="AA19" s="120"/>
      <c r="AB19" s="120"/>
      <c r="AC19" s="112"/>
      <c r="AD19" s="112"/>
      <c r="AE19" s="112"/>
      <c r="AF19" s="112"/>
      <c r="AG19" s="112"/>
    </row>
    <row r="20" spans="1:39" ht="15" customHeight="1">
      <c r="B20" s="16"/>
      <c r="C20" s="17"/>
      <c r="D20" s="17"/>
      <c r="E20" s="18"/>
      <c r="F20" s="18"/>
      <c r="G20" s="18"/>
      <c r="H20" s="19" t="s">
        <v>21</v>
      </c>
      <c r="I20" s="29" t="s">
        <v>25</v>
      </c>
      <c r="J20" s="145">
        <v>1.7000000000000001E-2</v>
      </c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112"/>
      <c r="V20" s="120"/>
      <c r="W20" s="120"/>
      <c r="X20" s="120"/>
      <c r="Y20" s="120"/>
      <c r="Z20" s="120"/>
      <c r="AA20" s="120"/>
      <c r="AB20" s="120"/>
      <c r="AC20" s="112"/>
      <c r="AD20" s="112"/>
      <c r="AE20" s="112"/>
      <c r="AF20" s="112"/>
      <c r="AG20" s="112"/>
      <c r="AH20" s="112"/>
      <c r="AI20" s="112"/>
      <c r="AJ20" s="115"/>
      <c r="AK20" s="115"/>
      <c r="AL20" s="115"/>
      <c r="AM20" s="115"/>
    </row>
    <row r="21" spans="1:39" ht="15" customHeight="1">
      <c r="B21" s="16"/>
      <c r="C21" s="17"/>
      <c r="D21" s="17"/>
      <c r="E21" s="18"/>
      <c r="F21" s="18"/>
      <c r="G21" s="18"/>
      <c r="H21" s="19" t="s">
        <v>21</v>
      </c>
      <c r="I21" s="29" t="s">
        <v>26</v>
      </c>
      <c r="J21" s="145">
        <v>0.03</v>
      </c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112"/>
      <c r="V21" s="120"/>
      <c r="W21" s="120"/>
      <c r="X21" s="120"/>
      <c r="Y21" s="120"/>
      <c r="Z21" s="120"/>
      <c r="AA21" s="120"/>
      <c r="AB21" s="120"/>
      <c r="AC21" s="112"/>
      <c r="AD21" s="112"/>
      <c r="AE21" s="112"/>
      <c r="AF21" s="112"/>
      <c r="AG21" s="112"/>
      <c r="AH21" s="112"/>
      <c r="AI21" s="112"/>
      <c r="AJ21" s="115"/>
      <c r="AK21" s="115"/>
      <c r="AL21" s="115"/>
      <c r="AM21" s="115"/>
    </row>
    <row r="22" spans="1:39" ht="15" customHeight="1">
      <c r="B22" s="16"/>
      <c r="C22" s="17"/>
      <c r="D22" s="17"/>
      <c r="E22" s="18"/>
      <c r="F22" s="18"/>
      <c r="G22" s="18"/>
      <c r="H22" s="19" t="s">
        <v>21</v>
      </c>
      <c r="I22" s="29" t="s">
        <v>27</v>
      </c>
      <c r="J22" s="145">
        <v>7.2999999999999995E-2</v>
      </c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112"/>
      <c r="V22" s="120"/>
      <c r="W22" s="120"/>
      <c r="X22" s="120"/>
      <c r="Y22" s="120"/>
      <c r="Z22" s="120"/>
      <c r="AA22" s="120"/>
      <c r="AB22" s="120"/>
      <c r="AC22" s="112"/>
      <c r="AD22" s="112"/>
      <c r="AE22" s="112"/>
      <c r="AF22" s="112"/>
      <c r="AG22" s="112"/>
      <c r="AH22" s="112"/>
      <c r="AI22" s="112"/>
      <c r="AJ22" s="115"/>
      <c r="AK22" s="115"/>
      <c r="AL22" s="115"/>
      <c r="AM22" s="115"/>
    </row>
    <row r="23" spans="1:39" ht="15" customHeight="1">
      <c r="B23" s="16"/>
      <c r="C23" s="31"/>
      <c r="D23" s="31"/>
      <c r="E23" s="18"/>
      <c r="F23" s="18"/>
      <c r="G23" s="18"/>
      <c r="H23" s="19" t="s">
        <v>21</v>
      </c>
      <c r="I23" s="29" t="s">
        <v>28</v>
      </c>
      <c r="J23" s="145">
        <v>9.0999999999999998E-2</v>
      </c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112"/>
      <c r="V23" s="120"/>
      <c r="W23" s="120"/>
      <c r="X23" s="120"/>
      <c r="Y23" s="120"/>
      <c r="Z23" s="120"/>
      <c r="AA23" s="120"/>
      <c r="AB23" s="120"/>
      <c r="AC23" s="112"/>
      <c r="AD23" s="112"/>
      <c r="AE23" s="112"/>
      <c r="AF23" s="112"/>
      <c r="AG23" s="112"/>
      <c r="AH23" s="112"/>
      <c r="AI23" s="112"/>
      <c r="AJ23" s="115"/>
      <c r="AK23" s="115"/>
      <c r="AL23" s="115"/>
      <c r="AM23" s="115"/>
    </row>
    <row r="24" spans="1:39" ht="12" customHeight="1">
      <c r="B24" s="16"/>
      <c r="C24" s="31"/>
      <c r="D24" s="31"/>
      <c r="E24" s="18"/>
      <c r="F24" s="18"/>
      <c r="G24" s="18"/>
      <c r="H24" s="19"/>
      <c r="I24" s="29"/>
      <c r="J24" s="89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112"/>
      <c r="V24" s="120"/>
      <c r="W24" s="120"/>
      <c r="X24" s="120"/>
      <c r="Y24" s="120"/>
      <c r="Z24" s="120"/>
      <c r="AA24" s="120"/>
      <c r="AB24" s="120"/>
      <c r="AC24" s="112"/>
      <c r="AD24" s="112"/>
      <c r="AE24" s="112"/>
      <c r="AF24" s="112"/>
      <c r="AG24" s="112"/>
      <c r="AH24" s="112"/>
      <c r="AI24" s="112"/>
      <c r="AJ24" s="115"/>
      <c r="AK24" s="115"/>
      <c r="AL24" s="115"/>
      <c r="AM24" s="115"/>
    </row>
    <row r="25" spans="1:39" ht="12" customHeight="1">
      <c r="B25" s="16"/>
      <c r="C25" s="86"/>
      <c r="D25" s="5"/>
      <c r="E25" s="86"/>
      <c r="F25" s="86"/>
      <c r="G25" s="86"/>
      <c r="H25" s="86"/>
      <c r="I25" s="32"/>
      <c r="J25" s="33"/>
      <c r="K25" s="5"/>
      <c r="L25" s="5"/>
      <c r="M25" s="21"/>
      <c r="N25" s="9"/>
      <c r="O25" s="5"/>
      <c r="P25" s="18"/>
      <c r="Q25" s="18"/>
      <c r="R25" s="18"/>
      <c r="S25" s="18"/>
      <c r="T25" s="34"/>
      <c r="U25" s="112"/>
      <c r="V25" s="120"/>
      <c r="W25" s="120"/>
      <c r="X25" s="120"/>
      <c r="Y25" s="120"/>
      <c r="Z25" s="120"/>
      <c r="AA25" s="120"/>
      <c r="AB25" s="120"/>
      <c r="AC25" s="112"/>
      <c r="AD25" s="112"/>
      <c r="AE25" s="112"/>
      <c r="AF25" s="112"/>
      <c r="AG25" s="112"/>
      <c r="AH25" s="112"/>
      <c r="AI25" s="112"/>
      <c r="AJ25" s="115"/>
      <c r="AK25" s="115"/>
      <c r="AL25" s="115"/>
      <c r="AM25" s="115"/>
    </row>
    <row r="26" spans="1:39" s="3" customFormat="1" ht="12" customHeight="1">
      <c r="A26" s="39"/>
      <c r="B26" s="35"/>
      <c r="C26" s="86"/>
      <c r="D26" s="39"/>
      <c r="E26" s="86"/>
      <c r="F26" s="86"/>
      <c r="G26" s="86"/>
      <c r="H26" s="86"/>
      <c r="I26" s="36"/>
      <c r="J26" s="37"/>
      <c r="K26" s="36"/>
      <c r="L26" s="36"/>
      <c r="M26" s="36"/>
      <c r="N26" s="39"/>
      <c r="O26" s="36"/>
      <c r="P26" s="36"/>
      <c r="Q26" s="36"/>
      <c r="R26" s="36"/>
      <c r="S26" s="36"/>
      <c r="T26" s="38"/>
      <c r="U26" s="113"/>
      <c r="V26" s="119"/>
      <c r="W26" s="119"/>
      <c r="X26" s="119"/>
      <c r="Y26" s="119"/>
      <c r="Z26" s="119"/>
      <c r="AA26" s="119"/>
      <c r="AB26" s="119"/>
      <c r="AC26" s="113"/>
      <c r="AD26" s="113"/>
      <c r="AE26" s="113"/>
      <c r="AF26" s="113"/>
      <c r="AG26" s="113"/>
      <c r="AH26" s="113"/>
      <c r="AI26" s="113"/>
      <c r="AJ26" s="116"/>
      <c r="AK26" s="116"/>
      <c r="AL26" s="116"/>
      <c r="AM26" s="116"/>
    </row>
    <row r="27" spans="1:39" ht="10.050000000000001" customHeight="1">
      <c r="B27" s="16"/>
      <c r="C27" s="86"/>
      <c r="D27" s="86"/>
      <c r="E27" s="86"/>
      <c r="F27" s="86"/>
      <c r="G27" s="86"/>
      <c r="H27" s="86"/>
      <c r="I27" s="18"/>
      <c r="J27" s="33"/>
      <c r="K27" s="40"/>
      <c r="L27" s="40"/>
      <c r="M27" s="40"/>
      <c r="N27" s="9"/>
      <c r="O27" s="18"/>
      <c r="P27" s="18"/>
      <c r="Q27" s="18"/>
      <c r="R27" s="18"/>
      <c r="S27" s="18"/>
      <c r="T27" s="34"/>
      <c r="U27" s="112"/>
      <c r="V27" s="120"/>
      <c r="W27" s="120"/>
      <c r="X27" s="120"/>
      <c r="Y27" s="120"/>
      <c r="Z27" s="120"/>
      <c r="AA27" s="120"/>
      <c r="AB27" s="120"/>
      <c r="AC27" s="112"/>
      <c r="AD27" s="112"/>
      <c r="AE27" s="112"/>
      <c r="AF27" s="112"/>
      <c r="AG27" s="112"/>
      <c r="AH27" s="112"/>
      <c r="AI27" s="112"/>
      <c r="AJ27" s="115"/>
      <c r="AK27" s="115"/>
      <c r="AL27" s="115"/>
      <c r="AM27" s="115"/>
    </row>
    <row r="28" spans="1:39" s="4" customFormat="1" ht="12" customHeight="1">
      <c r="A28" s="42"/>
      <c r="B28" s="41"/>
      <c r="C28" s="86"/>
      <c r="D28" s="87" t="s">
        <v>45</v>
      </c>
      <c r="E28" s="86"/>
      <c r="F28" s="86"/>
      <c r="G28" s="86"/>
      <c r="H28" s="86"/>
      <c r="I28" s="42"/>
      <c r="J28" s="42"/>
      <c r="K28" s="47" t="s">
        <v>12</v>
      </c>
      <c r="L28" s="143">
        <v>0.85</v>
      </c>
      <c r="M28" s="21" t="s">
        <v>8</v>
      </c>
      <c r="N28" s="42"/>
      <c r="O28" s="42"/>
      <c r="P28" s="21"/>
      <c r="Q28" s="21"/>
      <c r="R28" s="21"/>
      <c r="S28" s="21"/>
      <c r="T28" s="22"/>
      <c r="U28" s="97"/>
      <c r="V28" s="123"/>
      <c r="W28" s="123"/>
      <c r="X28" s="123"/>
      <c r="Y28" s="123"/>
      <c r="Z28" s="119">
        <v>1</v>
      </c>
      <c r="AA28" s="123"/>
      <c r="AB28" s="123"/>
      <c r="AC28" s="97"/>
      <c r="AD28" s="97"/>
      <c r="AE28" s="97"/>
      <c r="AF28" s="97"/>
      <c r="AG28" s="97"/>
      <c r="AH28" s="97"/>
      <c r="AI28" s="97"/>
      <c r="AJ28" s="117"/>
      <c r="AK28" s="117"/>
      <c r="AL28" s="117"/>
      <c r="AM28" s="117"/>
    </row>
    <row r="29" spans="1:39" s="4" customFormat="1" ht="12" customHeight="1">
      <c r="A29" s="42"/>
      <c r="B29" s="41"/>
      <c r="C29" s="86"/>
      <c r="D29" s="88" t="s">
        <v>32</v>
      </c>
      <c r="E29" s="86"/>
      <c r="F29" s="86"/>
      <c r="G29" s="86"/>
      <c r="H29" s="86"/>
      <c r="I29" s="43"/>
      <c r="J29" s="37"/>
      <c r="K29" s="43"/>
      <c r="L29" s="44"/>
      <c r="M29" s="45">
        <v>0.85</v>
      </c>
      <c r="N29" s="44"/>
      <c r="O29" s="43"/>
      <c r="P29" s="43"/>
      <c r="Q29" s="43"/>
      <c r="R29" s="43"/>
      <c r="S29" s="43"/>
      <c r="T29" s="46"/>
      <c r="U29" s="97"/>
      <c r="V29" s="123"/>
      <c r="W29" s="123"/>
      <c r="X29" s="123"/>
      <c r="Y29" s="123"/>
      <c r="Z29" s="119">
        <v>0.85</v>
      </c>
      <c r="AA29" s="123"/>
      <c r="AB29" s="123"/>
      <c r="AC29" s="97"/>
      <c r="AD29" s="97"/>
      <c r="AE29" s="97"/>
      <c r="AF29" s="97"/>
      <c r="AG29" s="97"/>
      <c r="AH29" s="97"/>
      <c r="AI29" s="97"/>
      <c r="AJ29" s="117"/>
      <c r="AK29" s="117"/>
      <c r="AL29" s="117"/>
      <c r="AM29" s="117"/>
    </row>
    <row r="30" spans="1:39" s="4" customFormat="1" ht="12" customHeight="1">
      <c r="A30" s="42"/>
      <c r="B30" s="41"/>
      <c r="C30" s="86"/>
      <c r="D30" s="86"/>
      <c r="E30" s="86"/>
      <c r="F30" s="86"/>
      <c r="G30" s="86"/>
      <c r="H30" s="86"/>
      <c r="I30" s="43"/>
      <c r="J30" s="37"/>
      <c r="K30" s="43"/>
      <c r="L30" s="44"/>
      <c r="M30" s="44"/>
      <c r="N30" s="44"/>
      <c r="O30" s="43"/>
      <c r="P30" s="43"/>
      <c r="Q30" s="42"/>
      <c r="R30" s="42"/>
      <c r="S30" s="42"/>
      <c r="T30" s="46"/>
      <c r="U30" s="113"/>
      <c r="V30" s="123"/>
      <c r="W30" s="123"/>
      <c r="X30" s="123"/>
      <c r="Y30" s="123"/>
      <c r="Z30" s="119"/>
      <c r="AA30" s="123"/>
      <c r="AB30" s="123"/>
      <c r="AC30" s="97"/>
      <c r="AD30" s="97"/>
      <c r="AE30" s="97"/>
      <c r="AF30" s="97"/>
      <c r="AG30" s="97"/>
      <c r="AH30" s="97"/>
      <c r="AI30" s="97"/>
      <c r="AJ30" s="117"/>
      <c r="AK30" s="117"/>
      <c r="AL30" s="117"/>
      <c r="AM30" s="117"/>
    </row>
    <row r="31" spans="1:39" s="4" customFormat="1" ht="12" customHeight="1">
      <c r="A31" s="42"/>
      <c r="B31" s="41"/>
      <c r="C31" s="86"/>
      <c r="D31" s="87" t="s">
        <v>39</v>
      </c>
      <c r="E31" s="86"/>
      <c r="F31" s="86"/>
      <c r="G31" s="86"/>
      <c r="H31" s="86"/>
      <c r="I31" s="43"/>
      <c r="J31" s="37"/>
      <c r="K31" s="43"/>
      <c r="L31" s="44"/>
      <c r="M31" s="44"/>
      <c r="N31" s="44"/>
      <c r="O31" s="43"/>
      <c r="P31" s="43"/>
      <c r="Q31" s="42"/>
      <c r="R31" s="42"/>
      <c r="S31" s="42"/>
      <c r="T31" s="46"/>
      <c r="U31" s="97"/>
      <c r="V31" s="123"/>
      <c r="W31" s="123"/>
      <c r="X31" s="123"/>
      <c r="Y31" s="123"/>
      <c r="Z31" s="123"/>
      <c r="AA31" s="123"/>
      <c r="AB31" s="123"/>
      <c r="AC31" s="97"/>
      <c r="AD31" s="97"/>
      <c r="AE31" s="97"/>
      <c r="AF31" s="97"/>
      <c r="AG31" s="97"/>
      <c r="AH31" s="97"/>
      <c r="AI31" s="97"/>
      <c r="AJ31" s="117"/>
      <c r="AK31" s="117"/>
      <c r="AL31" s="117"/>
      <c r="AM31" s="117"/>
    </row>
    <row r="32" spans="1:39" s="4" customFormat="1" ht="12" customHeight="1">
      <c r="A32" s="42"/>
      <c r="B32" s="41"/>
      <c r="C32" s="86"/>
      <c r="D32" s="86" t="s">
        <v>33</v>
      </c>
      <c r="E32" s="86"/>
      <c r="F32" s="86"/>
      <c r="G32" s="86"/>
      <c r="H32" s="86"/>
      <c r="I32" s="43"/>
      <c r="J32" s="37"/>
      <c r="K32" s="43"/>
      <c r="L32" s="44"/>
      <c r="M32" s="44"/>
      <c r="N32" s="44"/>
      <c r="O32" s="43"/>
      <c r="P32" s="43"/>
      <c r="Q32" s="42"/>
      <c r="R32" s="42"/>
      <c r="S32" s="42"/>
      <c r="T32" s="46"/>
      <c r="U32" s="97"/>
      <c r="V32" s="123"/>
      <c r="W32" s="123"/>
      <c r="X32" s="123"/>
      <c r="Y32" s="123"/>
      <c r="Z32" s="123"/>
      <c r="AA32" s="123"/>
      <c r="AB32" s="123"/>
      <c r="AC32" s="97"/>
      <c r="AD32" s="97"/>
      <c r="AE32" s="97"/>
      <c r="AF32" s="97"/>
      <c r="AG32" s="97"/>
      <c r="AH32" s="97"/>
      <c r="AI32" s="97"/>
      <c r="AJ32" s="117"/>
      <c r="AK32" s="117"/>
      <c r="AL32" s="117"/>
      <c r="AM32" s="117"/>
    </row>
    <row r="33" spans="1:39" s="4" customFormat="1" ht="12" customHeight="1">
      <c r="A33" s="42"/>
      <c r="B33" s="41"/>
      <c r="C33" s="86"/>
      <c r="D33" s="86"/>
      <c r="E33" s="86"/>
      <c r="F33" s="86"/>
      <c r="G33" s="86"/>
      <c r="H33" s="86"/>
      <c r="I33" s="43"/>
      <c r="J33" s="37"/>
      <c r="K33" s="43"/>
      <c r="L33" s="44"/>
      <c r="M33" s="44"/>
      <c r="N33" s="44"/>
      <c r="O33" s="43"/>
      <c r="P33" s="43"/>
      <c r="Q33" s="42"/>
      <c r="R33" s="42"/>
      <c r="S33" s="42"/>
      <c r="T33" s="46"/>
      <c r="U33" s="97"/>
      <c r="V33" s="123"/>
      <c r="W33" s="123"/>
      <c r="X33" s="123"/>
      <c r="Y33" s="123"/>
      <c r="Z33" s="123"/>
      <c r="AA33" s="123"/>
      <c r="AB33" s="123"/>
      <c r="AC33" s="97"/>
      <c r="AD33" s="97"/>
      <c r="AE33" s="97"/>
      <c r="AF33" s="97"/>
      <c r="AG33" s="97"/>
      <c r="AH33" s="97"/>
      <c r="AI33" s="97"/>
      <c r="AJ33" s="117"/>
      <c r="AK33" s="117"/>
      <c r="AL33" s="117"/>
      <c r="AM33" s="117"/>
    </row>
    <row r="34" spans="1:39" s="4" customFormat="1" ht="12" customHeight="1">
      <c r="A34" s="42"/>
      <c r="B34" s="41"/>
      <c r="C34" s="86"/>
      <c r="D34" s="86"/>
      <c r="E34" s="86"/>
      <c r="F34" s="86"/>
      <c r="G34" s="86"/>
      <c r="H34" s="86"/>
      <c r="I34" s="43"/>
      <c r="J34" s="37"/>
      <c r="K34" s="43"/>
      <c r="L34" s="44"/>
      <c r="M34" s="44"/>
      <c r="N34" s="44"/>
      <c r="O34" s="43"/>
      <c r="P34" s="43"/>
      <c r="Q34" s="42"/>
      <c r="R34" s="42"/>
      <c r="S34" s="42"/>
      <c r="T34" s="46"/>
      <c r="U34" s="97"/>
      <c r="V34" s="123"/>
      <c r="W34" s="123"/>
      <c r="X34" s="123"/>
      <c r="Y34" s="123"/>
      <c r="Z34" s="123"/>
      <c r="AA34" s="123"/>
      <c r="AB34" s="123"/>
      <c r="AC34" s="97"/>
      <c r="AD34" s="97"/>
      <c r="AE34" s="97"/>
      <c r="AF34" s="97"/>
      <c r="AG34" s="97"/>
      <c r="AH34" s="97"/>
      <c r="AI34" s="97"/>
      <c r="AJ34" s="117"/>
      <c r="AK34" s="117"/>
      <c r="AL34" s="117"/>
      <c r="AM34" s="117"/>
    </row>
    <row r="35" spans="1:39" s="4" customFormat="1" ht="9.6" customHeight="1">
      <c r="A35" s="42"/>
      <c r="B35" s="41"/>
      <c r="C35" s="90"/>
      <c r="D35" s="106" t="s">
        <v>38</v>
      </c>
      <c r="E35" s="90"/>
      <c r="F35" s="90"/>
      <c r="G35" s="90"/>
      <c r="H35" s="90"/>
      <c r="I35" s="90"/>
      <c r="J35" s="90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117"/>
      <c r="AK35" s="117"/>
      <c r="AL35" s="117"/>
      <c r="AM35" s="117"/>
    </row>
    <row r="36" spans="1:39" s="4" customFormat="1" ht="4.2" customHeight="1">
      <c r="A36" s="42"/>
      <c r="B36" s="41"/>
      <c r="C36" s="90"/>
      <c r="D36" s="90"/>
      <c r="E36" s="90"/>
      <c r="F36" s="90"/>
      <c r="G36" s="90"/>
      <c r="H36" s="90"/>
      <c r="I36" s="90"/>
      <c r="J36" s="90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117"/>
      <c r="AK36" s="117"/>
      <c r="AL36" s="117"/>
      <c r="AM36" s="117"/>
    </row>
    <row r="37" spans="1:39" s="4" customFormat="1" ht="9.6" customHeight="1">
      <c r="A37" s="42"/>
      <c r="B37" s="41"/>
      <c r="C37" s="43"/>
      <c r="D37" s="43"/>
      <c r="E37" s="43"/>
      <c r="F37" s="43"/>
      <c r="G37" s="43"/>
      <c r="H37" s="43"/>
      <c r="I37" s="50"/>
      <c r="J37" s="51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117"/>
      <c r="AK37" s="117"/>
      <c r="AL37" s="117"/>
      <c r="AM37" s="117"/>
    </row>
    <row r="38" spans="1:39" s="4" customFormat="1" ht="9.6" customHeight="1">
      <c r="A38" s="42"/>
      <c r="B38" s="41"/>
      <c r="C38" s="52"/>
      <c r="D38" s="52"/>
      <c r="E38" s="43"/>
      <c r="F38" s="43"/>
      <c r="G38" s="43"/>
      <c r="H38" s="43"/>
      <c r="I38" s="43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17"/>
      <c r="AK38" s="117"/>
      <c r="AL38" s="117"/>
      <c r="AM38" s="117"/>
    </row>
    <row r="39" spans="1:39" s="4" customFormat="1" ht="13.8" customHeight="1">
      <c r="A39" s="42"/>
      <c r="B39" s="41"/>
      <c r="C39" s="52"/>
      <c r="D39" s="107" t="s">
        <v>40</v>
      </c>
      <c r="E39" s="42"/>
      <c r="F39" s="43"/>
      <c r="G39" s="43"/>
      <c r="H39" s="43"/>
      <c r="I39" s="43"/>
      <c r="J39" s="51"/>
      <c r="K39" s="48"/>
      <c r="L39" s="48"/>
      <c r="M39" s="48"/>
      <c r="N39" s="48"/>
      <c r="O39" s="48"/>
      <c r="P39" s="48"/>
      <c r="Q39" s="48"/>
      <c r="R39" s="48"/>
      <c r="S39" s="48"/>
      <c r="T39" s="49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8"/>
      <c r="AK39" s="118"/>
      <c r="AL39" s="118"/>
      <c r="AM39" s="118"/>
    </row>
    <row r="40" spans="1:39" s="4" customFormat="1" ht="9.6" customHeight="1">
      <c r="A40" s="42"/>
      <c r="B40" s="41"/>
      <c r="C40" s="52"/>
      <c r="D40" s="52"/>
      <c r="E40" s="53"/>
      <c r="F40" s="51"/>
      <c r="G40" s="48"/>
      <c r="H40" s="54"/>
      <c r="I40" s="50"/>
      <c r="J40" s="51"/>
      <c r="K40" s="48"/>
      <c r="L40" s="48"/>
      <c r="M40" s="48"/>
      <c r="N40" s="48"/>
      <c r="O40" s="48"/>
      <c r="P40" s="48"/>
      <c r="Q40" s="48"/>
      <c r="R40" s="48"/>
      <c r="S40" s="48"/>
      <c r="T40" s="49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8"/>
      <c r="AK40" s="118"/>
      <c r="AL40" s="118"/>
      <c r="AM40" s="118"/>
    </row>
    <row r="41" spans="1:39" s="4" customFormat="1" ht="16.95" customHeight="1">
      <c r="A41" s="42"/>
      <c r="B41" s="41"/>
      <c r="C41" s="52"/>
      <c r="D41" s="42"/>
      <c r="E41" s="110" t="s">
        <v>41</v>
      </c>
      <c r="F41" s="108">
        <f>SUM(Q54,Q58,Q62)</f>
        <v>0.18057180918874996</v>
      </c>
      <c r="G41" s="106" t="s">
        <v>13</v>
      </c>
      <c r="H41" s="55"/>
      <c r="I41" s="43"/>
      <c r="J41" s="43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8"/>
      <c r="AK41" s="118"/>
      <c r="AL41" s="118"/>
      <c r="AM41" s="118"/>
    </row>
    <row r="42" spans="1:39" s="4" customFormat="1" ht="9.6" customHeight="1">
      <c r="A42" s="42"/>
      <c r="B42" s="41"/>
      <c r="C42" s="52"/>
      <c r="D42" s="91"/>
      <c r="E42" s="111"/>
      <c r="F42" s="109"/>
      <c r="G42" s="24"/>
      <c r="H42" s="56"/>
      <c r="I42" s="56"/>
      <c r="J42" s="43"/>
      <c r="K42" s="48"/>
      <c r="L42" s="48"/>
      <c r="M42" s="48"/>
      <c r="N42" s="48"/>
      <c r="O42" s="48"/>
      <c r="P42" s="48"/>
      <c r="Q42" s="48"/>
      <c r="R42" s="48"/>
      <c r="S42" s="48"/>
      <c r="T42" s="49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8"/>
      <c r="AK42" s="118"/>
      <c r="AL42" s="118"/>
      <c r="AM42" s="118"/>
    </row>
    <row r="43" spans="1:39" s="4" customFormat="1" ht="16.95" customHeight="1">
      <c r="A43" s="42"/>
      <c r="B43" s="41"/>
      <c r="C43" s="43"/>
      <c r="D43" s="91"/>
      <c r="E43" s="110" t="s">
        <v>42</v>
      </c>
      <c r="F43" s="108">
        <f>SUM(F41:F42,R54,R58,R62)</f>
        <v>0.4992279430512499</v>
      </c>
      <c r="G43" s="106" t="s">
        <v>13</v>
      </c>
      <c r="H43" s="5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6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117"/>
      <c r="AK43" s="117"/>
      <c r="AL43" s="117"/>
      <c r="AM43" s="117"/>
    </row>
    <row r="44" spans="1:39" s="4" customFormat="1" ht="9" customHeight="1">
      <c r="A44" s="42"/>
      <c r="B44" s="41"/>
      <c r="C44" s="43"/>
      <c r="D44" s="91"/>
      <c r="E44" s="110"/>
      <c r="F44" s="109"/>
      <c r="G44" s="106"/>
      <c r="H44" s="5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6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117"/>
      <c r="AK44" s="117"/>
      <c r="AL44" s="117"/>
      <c r="AM44" s="117"/>
    </row>
    <row r="45" spans="1:39" s="4" customFormat="1" ht="16.95" customHeight="1">
      <c r="A45" s="42"/>
      <c r="B45" s="41"/>
      <c r="C45" s="43"/>
      <c r="D45" s="91"/>
      <c r="E45" s="110" t="s">
        <v>43</v>
      </c>
      <c r="F45" s="108">
        <f>SUM(F43:F44,S54,S58,S62)</f>
        <v>1.2746245354500001</v>
      </c>
      <c r="G45" s="106" t="s">
        <v>13</v>
      </c>
      <c r="H45" s="5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6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117"/>
      <c r="AK45" s="117"/>
      <c r="AL45" s="117"/>
      <c r="AM45" s="117"/>
    </row>
    <row r="46" spans="1:39" s="4" customFormat="1" ht="9" customHeight="1">
      <c r="A46" s="42"/>
      <c r="B46" s="41"/>
      <c r="C46" s="43"/>
      <c r="D46" s="91"/>
      <c r="E46" s="110"/>
      <c r="F46" s="109"/>
      <c r="G46" s="106"/>
      <c r="H46" s="5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6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117"/>
      <c r="AK46" s="117"/>
      <c r="AL46" s="117"/>
      <c r="AM46" s="117"/>
    </row>
    <row r="47" spans="1:39" s="4" customFormat="1" ht="16.95" customHeight="1">
      <c r="A47" s="42"/>
      <c r="B47" s="41"/>
      <c r="C47" s="43"/>
      <c r="D47" s="91"/>
      <c r="E47" s="110" t="s">
        <v>44</v>
      </c>
      <c r="F47" s="108">
        <f>SUM(F45:F46,T54,T58,T62)</f>
        <v>2.2412148081662497</v>
      </c>
      <c r="G47" s="106" t="s">
        <v>13</v>
      </c>
      <c r="H47" s="55"/>
      <c r="I47" s="43"/>
      <c r="J47" s="43"/>
      <c r="K47" s="57"/>
      <c r="L47" s="57"/>
      <c r="M47" s="57"/>
      <c r="N47" s="57"/>
      <c r="O47" s="57"/>
      <c r="P47" s="57"/>
      <c r="Q47" s="57"/>
      <c r="R47" s="57"/>
      <c r="S47" s="57"/>
      <c r="T47" s="58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117"/>
      <c r="AK47" s="117"/>
      <c r="AL47" s="117"/>
      <c r="AM47" s="117"/>
    </row>
    <row r="48" spans="1:39" s="4" customFormat="1" ht="9" customHeight="1">
      <c r="A48" s="42"/>
      <c r="B48" s="41"/>
      <c r="C48" s="43"/>
      <c r="D48" s="91"/>
      <c r="E48" s="91"/>
      <c r="F48" s="93"/>
      <c r="G48" s="92"/>
      <c r="H48" s="55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6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117"/>
      <c r="AK48" s="117"/>
      <c r="AL48" s="117"/>
      <c r="AM48" s="117"/>
    </row>
    <row r="49" spans="1:39" s="4" customFormat="1" ht="9" customHeight="1">
      <c r="A49" s="42"/>
      <c r="B49" s="41"/>
      <c r="C49" s="43"/>
      <c r="D49" s="43"/>
      <c r="E49" s="43"/>
      <c r="F49" s="43"/>
      <c r="G49" s="48"/>
      <c r="H49" s="48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6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117"/>
      <c r="AK49" s="117"/>
      <c r="AL49" s="117"/>
      <c r="AM49" s="117"/>
    </row>
    <row r="50" spans="1:39" s="4" customFormat="1" ht="6" customHeight="1">
      <c r="A50" s="42"/>
      <c r="B50" s="59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2"/>
      <c r="U50" s="98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117"/>
      <c r="AK50" s="117"/>
      <c r="AL50" s="117"/>
      <c r="AM50" s="117"/>
    </row>
    <row r="51" spans="1:39" s="4" customFormat="1" ht="6" customHeight="1">
      <c r="A51" s="42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98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117"/>
      <c r="AK51" s="117"/>
      <c r="AL51" s="117"/>
      <c r="AM51" s="117"/>
    </row>
    <row r="52" spans="1:39" s="4" customFormat="1" ht="9" customHeight="1">
      <c r="A52" s="123"/>
      <c r="B52" s="123"/>
      <c r="C52" s="123"/>
      <c r="D52" s="64" t="s">
        <v>0</v>
      </c>
      <c r="E52" s="65" t="s">
        <v>1</v>
      </c>
      <c r="F52" s="65" t="s">
        <v>14</v>
      </c>
      <c r="G52" s="65" t="s">
        <v>14</v>
      </c>
      <c r="H52" s="65" t="s">
        <v>14</v>
      </c>
      <c r="I52" s="65" t="s">
        <v>14</v>
      </c>
      <c r="J52" s="65" t="s">
        <v>5</v>
      </c>
      <c r="K52" s="66" t="s">
        <v>3</v>
      </c>
      <c r="L52" s="66" t="s">
        <v>2</v>
      </c>
      <c r="M52" s="66" t="s">
        <v>2</v>
      </c>
      <c r="N52" s="66" t="s">
        <v>2</v>
      </c>
      <c r="O52" s="66" t="s">
        <v>2</v>
      </c>
      <c r="P52" s="67" t="s">
        <v>12</v>
      </c>
      <c r="Q52" s="67" t="s">
        <v>11</v>
      </c>
      <c r="R52" s="67" t="s">
        <v>11</v>
      </c>
      <c r="S52" s="67" t="s">
        <v>11</v>
      </c>
      <c r="T52" s="67" t="s">
        <v>11</v>
      </c>
      <c r="U52" s="63"/>
      <c r="V52" s="123"/>
      <c r="W52" s="123"/>
      <c r="X52" s="123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117"/>
      <c r="AK52" s="117"/>
      <c r="AL52" s="117"/>
      <c r="AM52" s="117"/>
    </row>
    <row r="53" spans="1:39" s="4" customFormat="1" ht="9" customHeight="1">
      <c r="A53" s="123"/>
      <c r="B53" s="124">
        <v>1</v>
      </c>
      <c r="C53" s="123"/>
      <c r="D53" s="68" t="s">
        <v>10</v>
      </c>
      <c r="E53" s="69" t="s">
        <v>6</v>
      </c>
      <c r="F53" s="70" t="s">
        <v>15</v>
      </c>
      <c r="G53" s="70" t="s">
        <v>16</v>
      </c>
      <c r="H53" s="70" t="s">
        <v>17</v>
      </c>
      <c r="I53" s="70" t="s">
        <v>18</v>
      </c>
      <c r="J53" s="70" t="s">
        <v>8</v>
      </c>
      <c r="K53" s="69" t="s">
        <v>7</v>
      </c>
      <c r="L53" s="69" t="s">
        <v>9</v>
      </c>
      <c r="M53" s="69" t="s">
        <v>9</v>
      </c>
      <c r="N53" s="69" t="s">
        <v>9</v>
      </c>
      <c r="O53" s="69" t="s">
        <v>9</v>
      </c>
      <c r="P53" s="70" t="s">
        <v>8</v>
      </c>
      <c r="Q53" s="71" t="s">
        <v>15</v>
      </c>
      <c r="R53" s="71" t="s">
        <v>16</v>
      </c>
      <c r="S53" s="71" t="s">
        <v>17</v>
      </c>
      <c r="T53" s="71" t="s">
        <v>18</v>
      </c>
      <c r="U53" s="63"/>
      <c r="V53" s="123"/>
      <c r="W53" s="123"/>
      <c r="X53" s="123"/>
      <c r="Y53" s="97"/>
      <c r="Z53" s="97"/>
      <c r="AA53" s="97"/>
      <c r="AB53" s="97"/>
      <c r="AC53" s="97"/>
      <c r="AD53" s="97"/>
      <c r="AE53" s="97"/>
      <c r="AF53" s="97"/>
      <c r="AG53" s="97"/>
      <c r="AH53" s="42"/>
      <c r="AI53" s="42"/>
    </row>
    <row r="54" spans="1:39" s="4" customFormat="1" ht="9" customHeight="1">
      <c r="A54" s="123"/>
      <c r="B54" s="124"/>
      <c r="C54" s="123"/>
      <c r="D54" s="72">
        <f>L7</f>
        <v>1.9</v>
      </c>
      <c r="E54" s="73">
        <f>L9</f>
        <v>180</v>
      </c>
      <c r="F54" s="74">
        <f>J20</f>
        <v>1.7000000000000001E-2</v>
      </c>
      <c r="G54" s="74">
        <f>J21</f>
        <v>0.03</v>
      </c>
      <c r="H54" s="74">
        <f>J22</f>
        <v>7.2999999999999995E-2</v>
      </c>
      <c r="I54" s="74">
        <f>J23</f>
        <v>9.0999999999999998E-2</v>
      </c>
      <c r="J54" s="72">
        <f>L17</f>
        <v>1</v>
      </c>
      <c r="K54" s="75">
        <f>L13</f>
        <v>360</v>
      </c>
      <c r="L54" s="76">
        <f>(D54*E54/2)*F54*J54*P54*(1-(0.01*(D54/2)))/10</f>
        <v>0.24474759749999997</v>
      </c>
      <c r="M54" s="76">
        <f>(D54*E54/2)*G54*J54*P54*(1-(0.01*(D54/2)))/10</f>
        <v>0.43190752500000001</v>
      </c>
      <c r="N54" s="76">
        <f>(D54*E54/2)*H54*J54*P54*(1-(0.01*(D54/2)))/10</f>
        <v>1.0509749774999999</v>
      </c>
      <c r="O54" s="76">
        <f>(D54*E54/2)*I54*J54*P54*(1-(0.01*(D54/2)))/10</f>
        <v>1.3101194924999999</v>
      </c>
      <c r="P54" s="77">
        <f>L28</f>
        <v>0.85</v>
      </c>
      <c r="Q54" s="76">
        <f>(0.6*L54*E54)/K54</f>
        <v>7.3424279249999988E-2</v>
      </c>
      <c r="R54" s="76">
        <f>(0.6*M54*E54)/K54</f>
        <v>0.12957225750000001</v>
      </c>
      <c r="S54" s="76">
        <f>(0.6*N54*E54)/K54</f>
        <v>0.31529249324999997</v>
      </c>
      <c r="T54" s="76">
        <f>(0.6*O54*E54)/K54</f>
        <v>0.39303584774999994</v>
      </c>
      <c r="U54" s="63"/>
      <c r="V54" s="123"/>
      <c r="W54" s="123"/>
      <c r="X54" s="123"/>
      <c r="Y54" s="97"/>
      <c r="Z54" s="97"/>
      <c r="AA54" s="97"/>
      <c r="AB54" s="97"/>
      <c r="AC54" s="97"/>
      <c r="AD54" s="97"/>
      <c r="AE54" s="97"/>
      <c r="AF54" s="97"/>
      <c r="AG54" s="97"/>
      <c r="AH54" s="42"/>
      <c r="AI54" s="42"/>
    </row>
    <row r="55" spans="1:39" s="4" customFormat="1" ht="9" customHeight="1">
      <c r="A55" s="123"/>
      <c r="B55" s="124"/>
      <c r="C55" s="12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123"/>
      <c r="W55" s="123"/>
      <c r="X55" s="123"/>
      <c r="Y55" s="97"/>
      <c r="Z55" s="97"/>
      <c r="AA55" s="97"/>
      <c r="AB55" s="97"/>
      <c r="AC55" s="97"/>
      <c r="AD55" s="97"/>
      <c r="AE55" s="97"/>
      <c r="AF55" s="97"/>
      <c r="AG55" s="97"/>
      <c r="AH55" s="42"/>
      <c r="AI55" s="42"/>
    </row>
    <row r="56" spans="1:39" s="4" customFormat="1" ht="9" customHeight="1">
      <c r="A56" s="123"/>
      <c r="B56" s="124"/>
      <c r="C56" s="123"/>
      <c r="D56" s="64" t="s">
        <v>0</v>
      </c>
      <c r="E56" s="65" t="s">
        <v>1</v>
      </c>
      <c r="F56" s="65" t="s">
        <v>14</v>
      </c>
      <c r="G56" s="65" t="s">
        <v>14</v>
      </c>
      <c r="H56" s="65" t="s">
        <v>14</v>
      </c>
      <c r="I56" s="65" t="s">
        <v>14</v>
      </c>
      <c r="J56" s="65" t="s">
        <v>5</v>
      </c>
      <c r="K56" s="66" t="s">
        <v>3</v>
      </c>
      <c r="L56" s="66" t="s">
        <v>2</v>
      </c>
      <c r="M56" s="66" t="s">
        <v>2</v>
      </c>
      <c r="N56" s="66" t="s">
        <v>2</v>
      </c>
      <c r="O56" s="66" t="s">
        <v>2</v>
      </c>
      <c r="P56" s="67" t="s">
        <v>12</v>
      </c>
      <c r="Q56" s="67" t="s">
        <v>11</v>
      </c>
      <c r="R56" s="67" t="s">
        <v>11</v>
      </c>
      <c r="S56" s="67" t="s">
        <v>11</v>
      </c>
      <c r="T56" s="67" t="s">
        <v>11</v>
      </c>
      <c r="U56" s="123"/>
      <c r="V56" s="123"/>
      <c r="W56" s="123"/>
      <c r="X56" s="123"/>
      <c r="Y56" s="97"/>
      <c r="Z56" s="97"/>
      <c r="AA56" s="97"/>
      <c r="AB56" s="97"/>
      <c r="AC56" s="97"/>
      <c r="AD56" s="97"/>
      <c r="AE56" s="97"/>
      <c r="AF56" s="97"/>
      <c r="AG56" s="97"/>
      <c r="AH56" s="42"/>
      <c r="AI56" s="42"/>
    </row>
    <row r="57" spans="1:39" s="4" customFormat="1" ht="9" customHeight="1">
      <c r="A57" s="123"/>
      <c r="B57" s="124">
        <v>2</v>
      </c>
      <c r="C57" s="123"/>
      <c r="D57" s="68" t="s">
        <v>10</v>
      </c>
      <c r="E57" s="69" t="s">
        <v>6</v>
      </c>
      <c r="F57" s="70" t="s">
        <v>15</v>
      </c>
      <c r="G57" s="70" t="s">
        <v>16</v>
      </c>
      <c r="H57" s="70" t="s">
        <v>17</v>
      </c>
      <c r="I57" s="70" t="s">
        <v>18</v>
      </c>
      <c r="J57" s="70" t="s">
        <v>8</v>
      </c>
      <c r="K57" s="69" t="s">
        <v>7</v>
      </c>
      <c r="L57" s="69" t="s">
        <v>9</v>
      </c>
      <c r="M57" s="69" t="s">
        <v>9</v>
      </c>
      <c r="N57" s="69" t="s">
        <v>9</v>
      </c>
      <c r="O57" s="69" t="s">
        <v>9</v>
      </c>
      <c r="P57" s="70" t="s">
        <v>8</v>
      </c>
      <c r="Q57" s="71" t="s">
        <v>15</v>
      </c>
      <c r="R57" s="71" t="s">
        <v>16</v>
      </c>
      <c r="S57" s="71" t="s">
        <v>17</v>
      </c>
      <c r="T57" s="71" t="s">
        <v>18</v>
      </c>
      <c r="U57" s="123"/>
      <c r="V57" s="123"/>
      <c r="W57" s="123"/>
      <c r="X57" s="123"/>
      <c r="Y57" s="97"/>
      <c r="Z57" s="97"/>
      <c r="AA57" s="97"/>
      <c r="AB57" s="97"/>
      <c r="AC57" s="97"/>
      <c r="AD57" s="97"/>
      <c r="AE57" s="97"/>
      <c r="AF57" s="97"/>
      <c r="AG57" s="97"/>
      <c r="AH57" s="42"/>
      <c r="AI57" s="42"/>
    </row>
    <row r="58" spans="1:39" s="4" customFormat="1" ht="9" customHeight="1">
      <c r="A58" s="123"/>
      <c r="B58" s="123"/>
      <c r="C58" s="123"/>
      <c r="D58" s="72">
        <f>N7</f>
        <v>2.17</v>
      </c>
      <c r="E58" s="125">
        <f>N9</f>
        <v>350</v>
      </c>
      <c r="F58" s="74">
        <f>F54</f>
        <v>1.7000000000000001E-2</v>
      </c>
      <c r="G58" s="74">
        <f>G54</f>
        <v>0.03</v>
      </c>
      <c r="H58" s="74">
        <f>H54</f>
        <v>7.2999999999999995E-2</v>
      </c>
      <c r="I58" s="74">
        <f>I54</f>
        <v>9.0999999999999998E-2</v>
      </c>
      <c r="J58" s="72">
        <f>N17</f>
        <v>0.8</v>
      </c>
      <c r="K58" s="75">
        <f>N13</f>
        <v>1200</v>
      </c>
      <c r="L58" s="76">
        <f>(D58*E58/2)*F58*J58*P58*(1-(0.01*(D58/2)))/10</f>
        <v>0.43422794764999989</v>
      </c>
      <c r="M58" s="76">
        <f>(D58*E58/2)*G58*J58*P58*(1-(0.01*(D58/2)))/10</f>
        <v>0.76628461349999999</v>
      </c>
      <c r="N58" s="76">
        <f>(D58*E58/2)*H58*J58*P58*(1-(0.01*(D58/2)))/10</f>
        <v>1.8646258928499999</v>
      </c>
      <c r="O58" s="76">
        <f>(D58*E58/2)*I58*J58*P58*(1-(0.01*(D58/2)))/10</f>
        <v>2.3243966609499997</v>
      </c>
      <c r="P58" s="77">
        <f>L28</f>
        <v>0.85</v>
      </c>
      <c r="Q58" s="76">
        <f>(0.6*L58*E58)/K58</f>
        <v>7.5989890838749977E-2</v>
      </c>
      <c r="R58" s="76">
        <f>(0.6*M58*E58)/K58</f>
        <v>0.13409980736249999</v>
      </c>
      <c r="S58" s="76">
        <f>(0.6*N58*E58)/K58</f>
        <v>0.32630953124875001</v>
      </c>
      <c r="T58" s="76">
        <f>(0.6*O58*E58)/K58</f>
        <v>0.40676941566624997</v>
      </c>
      <c r="U58" s="123"/>
      <c r="V58" s="123"/>
      <c r="W58" s="123"/>
      <c r="X58" s="123"/>
      <c r="Y58" s="97"/>
      <c r="Z58" s="97"/>
      <c r="AA58" s="97"/>
      <c r="AB58" s="97"/>
      <c r="AC58" s="97"/>
      <c r="AD58" s="97"/>
      <c r="AE58" s="97"/>
      <c r="AF58" s="97"/>
      <c r="AG58" s="97"/>
      <c r="AH58" s="42"/>
      <c r="AI58" s="42"/>
    </row>
    <row r="59" spans="1:39" s="4" customFormat="1" ht="9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97"/>
      <c r="Z59" s="97"/>
      <c r="AA59" s="97"/>
      <c r="AB59" s="97"/>
      <c r="AC59" s="97"/>
      <c r="AD59" s="97"/>
      <c r="AE59" s="97"/>
      <c r="AF59" s="97"/>
      <c r="AG59" s="97"/>
      <c r="AH59" s="42"/>
      <c r="AI59" s="42"/>
    </row>
    <row r="60" spans="1:39" s="4" customFormat="1" ht="9" customHeight="1">
      <c r="A60" s="123"/>
      <c r="B60" s="124"/>
      <c r="C60" s="123"/>
      <c r="D60" s="64" t="s">
        <v>0</v>
      </c>
      <c r="E60" s="65" t="s">
        <v>1</v>
      </c>
      <c r="F60" s="65" t="s">
        <v>14</v>
      </c>
      <c r="G60" s="65" t="s">
        <v>14</v>
      </c>
      <c r="H60" s="65" t="s">
        <v>14</v>
      </c>
      <c r="I60" s="65" t="s">
        <v>14</v>
      </c>
      <c r="J60" s="65" t="s">
        <v>5</v>
      </c>
      <c r="K60" s="66" t="s">
        <v>3</v>
      </c>
      <c r="L60" s="66" t="s">
        <v>2</v>
      </c>
      <c r="M60" s="66" t="s">
        <v>2</v>
      </c>
      <c r="N60" s="66" t="s">
        <v>2</v>
      </c>
      <c r="O60" s="66" t="s">
        <v>2</v>
      </c>
      <c r="P60" s="67" t="s">
        <v>12</v>
      </c>
      <c r="Q60" s="67" t="s">
        <v>11</v>
      </c>
      <c r="R60" s="67" t="s">
        <v>11</v>
      </c>
      <c r="S60" s="67" t="s">
        <v>11</v>
      </c>
      <c r="T60" s="67" t="s">
        <v>11</v>
      </c>
      <c r="U60" s="123"/>
      <c r="V60" s="123"/>
      <c r="W60" s="123"/>
      <c r="X60" s="123"/>
      <c r="Y60" s="97"/>
      <c r="Z60" s="97"/>
      <c r="AA60" s="97"/>
      <c r="AB60" s="97"/>
      <c r="AC60" s="97"/>
      <c r="AD60" s="97"/>
      <c r="AE60" s="97"/>
      <c r="AF60" s="97"/>
      <c r="AG60" s="97"/>
      <c r="AH60" s="42"/>
      <c r="AI60" s="42"/>
    </row>
    <row r="61" spans="1:39" s="4" customFormat="1" ht="9" customHeight="1">
      <c r="A61" s="123"/>
      <c r="B61" s="124">
        <v>3</v>
      </c>
      <c r="C61" s="123"/>
      <c r="D61" s="68" t="s">
        <v>10</v>
      </c>
      <c r="E61" s="69" t="s">
        <v>6</v>
      </c>
      <c r="F61" s="70" t="s">
        <v>15</v>
      </c>
      <c r="G61" s="70" t="s">
        <v>16</v>
      </c>
      <c r="H61" s="70" t="s">
        <v>17</v>
      </c>
      <c r="I61" s="70" t="s">
        <v>18</v>
      </c>
      <c r="J61" s="70" t="s">
        <v>8</v>
      </c>
      <c r="K61" s="69" t="s">
        <v>7</v>
      </c>
      <c r="L61" s="69" t="s">
        <v>9</v>
      </c>
      <c r="M61" s="69" t="s">
        <v>9</v>
      </c>
      <c r="N61" s="69" t="s">
        <v>9</v>
      </c>
      <c r="O61" s="69" t="s">
        <v>9</v>
      </c>
      <c r="P61" s="70" t="s">
        <v>8</v>
      </c>
      <c r="Q61" s="71" t="s">
        <v>15</v>
      </c>
      <c r="R61" s="71" t="s">
        <v>16</v>
      </c>
      <c r="S61" s="71" t="s">
        <v>17</v>
      </c>
      <c r="T61" s="71" t="s">
        <v>18</v>
      </c>
      <c r="U61" s="123"/>
      <c r="V61" s="123"/>
      <c r="W61" s="123"/>
      <c r="X61" s="123"/>
      <c r="Y61" s="97"/>
      <c r="Z61" s="97"/>
      <c r="AA61" s="97"/>
      <c r="AB61" s="97"/>
      <c r="AC61" s="97"/>
      <c r="AD61" s="97"/>
      <c r="AE61" s="97"/>
      <c r="AF61" s="97"/>
      <c r="AG61" s="97"/>
      <c r="AH61" s="42"/>
      <c r="AI61" s="42"/>
    </row>
    <row r="62" spans="1:39" s="4" customFormat="1" ht="9" customHeight="1">
      <c r="A62" s="123"/>
      <c r="B62" s="123"/>
      <c r="C62" s="123"/>
      <c r="D62" s="72">
        <f>P7</f>
        <v>2.1800000000000002</v>
      </c>
      <c r="E62" s="125">
        <f>P9</f>
        <v>250</v>
      </c>
      <c r="F62" s="74">
        <f>F58</f>
        <v>1.7000000000000001E-2</v>
      </c>
      <c r="G62" s="74">
        <f>G58</f>
        <v>0.03</v>
      </c>
      <c r="H62" s="74">
        <f>H58</f>
        <v>7.2999999999999995E-2</v>
      </c>
      <c r="I62" s="74">
        <f>I58</f>
        <v>9.0999999999999998E-2</v>
      </c>
      <c r="J62" s="72">
        <f>P17</f>
        <v>0.8</v>
      </c>
      <c r="K62" s="75">
        <f>P13</f>
        <v>1500</v>
      </c>
      <c r="L62" s="76">
        <f>(D62*E62/2)*F62*J62*P62*(1-(0.01*(D62/2)))/10</f>
        <v>0.31157639100000001</v>
      </c>
      <c r="M62" s="76">
        <f>(D62*E62/2)*G62*J62*P62*(1-(0.01*(D62/2)))/10</f>
        <v>0.54984068999999991</v>
      </c>
      <c r="N62" s="76">
        <f>(D62*E62/2)*H62*J62*P62*(1-(0.01*(D62/2)))/10</f>
        <v>1.3379456789999999</v>
      </c>
      <c r="O62" s="76">
        <f>(D62*E62/2)*I62*J62*P62*(1-(0.01*(D62/2)))/10</f>
        <v>1.6678500930000002</v>
      </c>
      <c r="P62" s="77">
        <f>L28</f>
        <v>0.85</v>
      </c>
      <c r="Q62" s="76">
        <f>(0.6*L62*E62)/K62</f>
        <v>3.1157639100000002E-2</v>
      </c>
      <c r="R62" s="76">
        <f>(0.6*M62*E62)/K62</f>
        <v>5.498406899999999E-2</v>
      </c>
      <c r="S62" s="76">
        <f>(0.6*N62*E62)/K62</f>
        <v>0.13379456789999999</v>
      </c>
      <c r="T62" s="76">
        <f>(0.6*O62*E62)/K62</f>
        <v>0.16678500930000004</v>
      </c>
      <c r="U62" s="123"/>
      <c r="V62" s="123"/>
      <c r="W62" s="123"/>
      <c r="X62" s="123"/>
      <c r="Y62" s="97"/>
      <c r="Z62" s="97"/>
      <c r="AA62" s="97"/>
      <c r="AB62" s="97"/>
      <c r="AC62" s="97"/>
      <c r="AD62" s="97"/>
      <c r="AE62" s="97"/>
      <c r="AF62" s="97"/>
      <c r="AG62" s="97"/>
      <c r="AH62" s="42"/>
      <c r="AI62" s="42"/>
    </row>
    <row r="63" spans="1:39" s="4" customFormat="1" ht="9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97"/>
      <c r="Z63" s="97"/>
      <c r="AA63" s="97"/>
      <c r="AB63" s="97"/>
      <c r="AC63" s="97"/>
      <c r="AD63" s="97"/>
      <c r="AE63" s="97"/>
      <c r="AF63" s="97"/>
      <c r="AG63" s="97"/>
      <c r="AH63" s="42"/>
      <c r="AI63" s="42"/>
    </row>
    <row r="64" spans="1:39" s="4" customFormat="1" ht="9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97"/>
      <c r="Z64" s="97"/>
      <c r="AA64" s="97"/>
      <c r="AB64" s="97"/>
      <c r="AC64" s="97"/>
      <c r="AD64" s="97"/>
      <c r="AE64" s="97"/>
      <c r="AF64" s="97"/>
      <c r="AG64" s="97"/>
      <c r="AH64" s="42"/>
      <c r="AI64" s="42"/>
    </row>
    <row r="65" spans="1:35" s="4" customFormat="1" ht="9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97"/>
      <c r="Z65" s="97"/>
      <c r="AA65" s="97"/>
      <c r="AB65" s="97"/>
      <c r="AC65" s="97"/>
      <c r="AD65" s="97"/>
      <c r="AE65" s="97"/>
      <c r="AF65" s="97"/>
      <c r="AG65" s="97"/>
      <c r="AH65" s="42"/>
      <c r="AI65" s="42"/>
    </row>
    <row r="66" spans="1:35" s="4" customFormat="1" ht="9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42"/>
      <c r="AI66" s="42"/>
    </row>
    <row r="67" spans="1:35" s="4" customFormat="1" ht="9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42"/>
      <c r="AI67" s="42"/>
    </row>
    <row r="68" spans="1:35" s="4" customFormat="1" ht="9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42"/>
      <c r="AI68" s="42"/>
    </row>
    <row r="69" spans="1:35" s="4" customFormat="1" ht="9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42"/>
      <c r="AI69" s="42"/>
    </row>
    <row r="70" spans="1:35" s="4" customFormat="1" ht="9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42"/>
      <c r="AI70" s="42"/>
    </row>
    <row r="71" spans="1:35" s="4" customFormat="1" ht="9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42"/>
      <c r="AI71" s="42"/>
    </row>
    <row r="72" spans="1:35" s="4" customFormat="1" ht="9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42"/>
      <c r="AI72" s="42"/>
    </row>
    <row r="73" spans="1:35" s="4" customFormat="1" ht="9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42"/>
      <c r="AI73" s="42"/>
    </row>
    <row r="74" spans="1:35" s="4" customFormat="1" ht="9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42"/>
      <c r="AI74" s="42"/>
    </row>
    <row r="75" spans="1:35" s="4" customFormat="1" ht="6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42"/>
      <c r="AI75" s="42"/>
    </row>
    <row r="76" spans="1:35" s="4" customFormat="1" ht="9" hidden="1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35">
      <c r="C77" s="78"/>
      <c r="D77" s="78"/>
      <c r="E77" s="79"/>
      <c r="F77" s="80"/>
      <c r="J77" s="9"/>
      <c r="L77" s="9"/>
      <c r="N77" s="9"/>
      <c r="P77" s="9"/>
    </row>
    <row r="78" spans="1:35">
      <c r="C78" s="81"/>
      <c r="D78" s="81"/>
      <c r="E78" s="82"/>
      <c r="F78" s="8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35">
      <c r="C79" s="84"/>
      <c r="D79" s="84"/>
      <c r="E79" s="83"/>
      <c r="F79" s="8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35">
      <c r="C80" s="85"/>
      <c r="D80" s="8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3:20">
      <c r="C81" s="85"/>
      <c r="D81" s="8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3:20">
      <c r="C82" s="85"/>
      <c r="D82" s="8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3:20">
      <c r="C83" s="85"/>
      <c r="D83" s="8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3:20">
      <c r="C84" s="85"/>
      <c r="D84" s="8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>
      <c r="C85" s="85"/>
      <c r="D85" s="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>
      <c r="J86" s="9"/>
      <c r="L86" s="9"/>
      <c r="N86" s="9"/>
      <c r="P86" s="9"/>
    </row>
    <row r="87" spans="3:20">
      <c r="J87" s="9"/>
      <c r="L87" s="9"/>
      <c r="N87" s="9"/>
      <c r="P87" s="9"/>
    </row>
  </sheetData>
  <sheetProtection password="CEC4" sheet="1" objects="1" scenarios="1" selectLockedCells="1"/>
  <customSheetViews>
    <customSheetView guid="{05E10D47-C482-4761-AC95-14D98D833997}" scale="110" showGridLines="0" hiddenRows="1">
      <selection activeCell="L17" sqref="L17"/>
      <pageMargins left="0.39370078740157483" right="0.31496062992125984" top="0" bottom="0" header="0" footer="0.11811023622047245"/>
      <printOptions horizontalCentered="1" verticalCentered="1"/>
      <pageSetup paperSize="9" orientation="landscape" horizontalDpi="300" verticalDpi="300" r:id="rId1"/>
      <headerFooter alignWithMargins="0">
        <oddFooter>&amp;C&amp;"Times New Roman,Corsivo"&amp;8Copyright F.R.</oddFooter>
      </headerFooter>
    </customSheetView>
  </customSheetViews>
  <phoneticPr fontId="1" type="noConversion"/>
  <dataValidations count="2">
    <dataValidation type="list" allowBlank="1" showInputMessage="1" showErrorMessage="1" promptTitle="Sr" sqref="L28">
      <formula1>$Z$28:$Z$29</formula1>
    </dataValidation>
    <dataValidation type="list" allowBlank="1" showInputMessage="1" showErrorMessage="1" promptTitle="Sr" sqref="L17 P17 N17">
      <formula1>$V$17:$V$19</formula1>
    </dataValidation>
  </dataValidations>
  <printOptions horizontalCentered="1" verticalCentered="1"/>
  <pageMargins left="0.39370078740157483" right="0.31496062992125984" top="0" bottom="0" header="0" footer="0.11811023622047245"/>
  <pageSetup paperSize="9" orientation="landscape" horizontalDpi="300" verticalDpi="300" r:id="rId2"/>
  <headerFooter alignWithMargins="0">
    <oddFooter>&amp;C&amp;"Times New Roman,Corsivo"&amp;8Copyright F.R.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P25"/>
  <sheetViews>
    <sheetView showGridLines="0" workbookViewId="0">
      <selection activeCell="T13" sqref="T13"/>
    </sheetView>
  </sheetViews>
  <sheetFormatPr defaultRowHeight="13.2"/>
  <cols>
    <col min="1" max="16384" width="8.88671875" style="130"/>
  </cols>
  <sheetData>
    <row r="2" spans="2:16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2:16" ht="13.8">
      <c r="B3" s="131"/>
      <c r="C3" s="132" t="s">
        <v>22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134"/>
      <c r="P3" s="135"/>
    </row>
    <row r="4" spans="2:16" ht="13.8"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4"/>
      <c r="P4" s="135"/>
    </row>
    <row r="5" spans="2:16" ht="13.8">
      <c r="B5" s="131"/>
      <c r="C5" s="133" t="s">
        <v>54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34"/>
      <c r="P5" s="135"/>
    </row>
    <row r="6" spans="2:16" ht="13.8"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34"/>
      <c r="P6" s="135"/>
    </row>
    <row r="7" spans="2:16" ht="13.8">
      <c r="B7" s="131"/>
      <c r="C7" s="133" t="s">
        <v>50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  <c r="O7" s="134"/>
      <c r="P7" s="135"/>
    </row>
    <row r="8" spans="2:16" ht="13.8">
      <c r="B8" s="131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34"/>
      <c r="P8" s="135"/>
    </row>
    <row r="9" spans="2:16" ht="13.8">
      <c r="B9" s="131"/>
      <c r="C9" s="132" t="s">
        <v>23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34"/>
      <c r="P9" s="135"/>
    </row>
    <row r="10" spans="2:16" ht="13.8">
      <c r="B10" s="131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134"/>
      <c r="P10" s="135"/>
    </row>
    <row r="11" spans="2:16" ht="13.8">
      <c r="B11" s="131"/>
      <c r="C11" s="133" t="s">
        <v>49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4"/>
      <c r="P11" s="135"/>
    </row>
    <row r="12" spans="2:16" ht="13.8">
      <c r="B12" s="131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5"/>
    </row>
    <row r="13" spans="2:16" ht="13.8">
      <c r="B13" s="131"/>
      <c r="C13" s="133" t="s">
        <v>55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34"/>
      <c r="P13" s="135"/>
    </row>
    <row r="14" spans="2:16" ht="13.8">
      <c r="B14" s="131"/>
      <c r="C14" s="133" t="s">
        <v>56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  <c r="O14" s="134"/>
      <c r="P14" s="135"/>
    </row>
    <row r="15" spans="2:16" ht="6" customHeight="1">
      <c r="B15" s="131"/>
      <c r="C15" s="133"/>
      <c r="D15" s="151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34"/>
      <c r="P15" s="135"/>
    </row>
    <row r="16" spans="2:16" ht="13.8"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38"/>
      <c r="P16" s="139"/>
    </row>
    <row r="17" spans="2:13" ht="13.8"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</row>
    <row r="18" spans="2:13" ht="13.8">
      <c r="B18" s="141" t="s">
        <v>57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2:13" ht="13.8">
      <c r="B19" s="141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2:13" ht="13.8">
      <c r="B20" s="141" t="s">
        <v>52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2:13" ht="13.8"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2:13" ht="13.8">
      <c r="B22" s="141" t="s">
        <v>53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2:13" ht="13.8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2:13" ht="13.8">
      <c r="B24" s="142" t="s">
        <v>51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2:13" ht="13.8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</sheetData>
  <sheetProtection password="CEC4" sheet="1" objects="1" scenarios="1"/>
  <customSheetViews>
    <customSheetView guid="{05E10D47-C482-4761-AC95-14D98D833997}" showGridLines="0">
      <selection activeCell="B16" sqref="B16"/>
      <pageMargins left="0.7" right="0.7" top="0.75" bottom="0.75" header="0.3" footer="0.3"/>
    </customSheetView>
  </customSheetViews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ADDENSAMENTO</vt:lpstr>
      <vt:lpstr>NOTE DI USO</vt:lpstr>
      <vt:lpstr>ADDENSAMENTO!Area_stampa</vt:lpstr>
    </vt:vector>
  </TitlesOfParts>
  <Company>G E O F A R 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Fabio ROSSI</dc:creator>
  <cp:lastModifiedBy>manager</cp:lastModifiedBy>
  <cp:lastPrinted>2022-06-13T13:32:19Z</cp:lastPrinted>
  <dcterms:created xsi:type="dcterms:W3CDTF">1999-07-07T20:28:11Z</dcterms:created>
  <dcterms:modified xsi:type="dcterms:W3CDTF">2022-06-13T13:32:33Z</dcterms:modified>
</cp:coreProperties>
</file>