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" yWindow="4944" windowWidth="23016" windowHeight="4992"/>
  </bookViews>
  <sheets>
    <sheet name="terreni incoerenti" sheetId="1" r:id="rId1"/>
    <sheet name="NOTA" sheetId="4" r:id="rId2"/>
    <sheet name="Foglio5" sheetId="5" r:id="rId3"/>
    <sheet name="Foglio6" sheetId="6" r:id="rId4"/>
    <sheet name="Foglio7" sheetId="7" r:id="rId5"/>
    <sheet name="Foglio8" sheetId="8" r:id="rId6"/>
    <sheet name="Foglio9" sheetId="9" r:id="rId7"/>
    <sheet name="Foglio10" sheetId="10" r:id="rId8"/>
    <sheet name="Foglio11" sheetId="11" r:id="rId9"/>
    <sheet name="Foglio12" sheetId="12" r:id="rId10"/>
    <sheet name="Foglio13" sheetId="13" r:id="rId11"/>
    <sheet name="Foglio14" sheetId="14" r:id="rId12"/>
    <sheet name="Foglio15" sheetId="15" r:id="rId13"/>
    <sheet name="Foglio16" sheetId="16" r:id="rId14"/>
  </sheets>
  <definedNames>
    <definedName name="_xlnm.Print_Area" localSheetId="0">'terreni incoerenti'!$B$1:$M$43</definedName>
  </definedNames>
  <calcPr calcId="124519"/>
</workbook>
</file>

<file path=xl/calcChain.xml><?xml version="1.0" encoding="utf-8"?>
<calcChain xmlns="http://schemas.openxmlformats.org/spreadsheetml/2006/main">
  <c r="K24" i="1"/>
  <c r="K26"/>
  <c r="R28"/>
  <c r="K28" s="1"/>
  <c r="K12"/>
  <c r="K14" s="1"/>
  <c r="K15" s="1"/>
  <c r="K35" l="1"/>
  <c r="K18"/>
  <c r="K19"/>
  <c r="K40" l="1"/>
  <c r="M40" s="1"/>
  <c r="K39"/>
  <c r="M39" s="1"/>
</calcChain>
</file>

<file path=xl/sharedStrings.xml><?xml version="1.0" encoding="utf-8"?>
<sst xmlns="http://schemas.openxmlformats.org/spreadsheetml/2006/main" count="87" uniqueCount="61">
  <si>
    <t>g</t>
  </si>
  <si>
    <t>s</t>
  </si>
  <si>
    <t>Nspt</t>
  </si>
  <si>
    <t>numero di colpi dell'Spt standard alla profondità di calcolo</t>
  </si>
  <si>
    <t>Na</t>
  </si>
  <si>
    <t>fattore correttivo per la presenza di frazione fina</t>
  </si>
  <si>
    <t>sabbie pulite</t>
  </si>
  <si>
    <t>N(1)</t>
  </si>
  <si>
    <t>sabbie limose</t>
  </si>
  <si>
    <t>N(2)</t>
  </si>
  <si>
    <t>R</t>
  </si>
  <si>
    <t>R1</t>
  </si>
  <si>
    <t>R2</t>
  </si>
  <si>
    <t>tensione litostatica efficace (kg/cmq)</t>
  </si>
  <si>
    <t>sT</t>
  </si>
  <si>
    <t>tensione litostatica totale (kg/cmq)</t>
  </si>
  <si>
    <t>Z</t>
  </si>
  <si>
    <t>profondità di calcolo (m)</t>
  </si>
  <si>
    <t>D</t>
  </si>
  <si>
    <t>distanza dall'epicentro del sisma massimo di progetto</t>
  </si>
  <si>
    <t>A(g)</t>
  </si>
  <si>
    <t>Sr</t>
  </si>
  <si>
    <t>T</t>
  </si>
  <si>
    <t>Fs1</t>
  </si>
  <si>
    <t>Fs2</t>
  </si>
  <si>
    <t>Nspt-c</t>
  </si>
  <si>
    <t>RESISTENZA ALLA LIQUEFAZIONE</t>
  </si>
  <si>
    <t>SFORZO DI TAGLIO ALLA QUOTA DI CALCOLO</t>
  </si>
  <si>
    <t>numero di colpi dell'Spt al netto tensione litostatica</t>
  </si>
  <si>
    <t>peso di volume del terreno (T/mc)</t>
  </si>
  <si>
    <t>Resistenza al taglio per liquefazione</t>
  </si>
  <si>
    <t>Sforzo di taglio normalizzato</t>
  </si>
  <si>
    <t>z (m)</t>
  </si>
  <si>
    <t>Fs</t>
  </si>
  <si>
    <t>Coefficiente di sicurezza dato dal rapporto:</t>
  </si>
  <si>
    <t>INSERIRE I DATI NELLE CASELLE IN RIQUADRO NON BLOCCATE</t>
  </si>
  <si>
    <r>
      <t xml:space="preserve">Metodo di Tokimatsu &amp; Ioshimi - </t>
    </r>
    <r>
      <rPr>
        <sz val="10"/>
        <color indexed="18"/>
        <rFont val="Arial Black"/>
        <family val="2"/>
      </rPr>
      <t>Modificato</t>
    </r>
  </si>
  <si>
    <t>CALCOLO DEL POTENZIALE DI LIQUEFAZIONE PER TERRENI INCOERENTI</t>
  </si>
  <si>
    <t>Mw</t>
  </si>
  <si>
    <t>IL RISULTATO E' AUTOMATICO UNA VOLTA INSERITI I DATI NELLE CASELLE EDITABILI EVIDENZIATE</t>
  </si>
  <si>
    <t>fattore correttivo funzione del terreno</t>
  </si>
  <si>
    <t>fattore di correlazione</t>
  </si>
  <si>
    <t>FATTORE DI SICUREZZA</t>
  </si>
  <si>
    <r>
      <t>M</t>
    </r>
    <r>
      <rPr>
        <sz val="8"/>
        <color indexed="18"/>
        <rFont val="Arial"/>
        <family val="2"/>
      </rPr>
      <t>RSL</t>
    </r>
    <r>
      <rPr>
        <sz val="10"/>
        <color indexed="18"/>
        <rFont val="Arial"/>
        <family val="2"/>
      </rPr>
      <t>: magnitudo sisma di progetto da RSL</t>
    </r>
  </si>
  <si>
    <t>Mc: magnitudo stimata (Berardi, 1985)</t>
  </si>
  <si>
    <t>Nspt =</t>
  </si>
  <si>
    <t>numero di colpi dell'Spt standard alla profondità di calcolo (dato fornito da prove in sito in funzione del penetrometro usato, leggero, medio, pesante, super pesante ecc.)</t>
  </si>
  <si>
    <t xml:space="preserve">Nel caso di prove statiche esistono numerose correlazioni tra Rp (resistenza alla punta) e Nspt. </t>
  </si>
  <si>
    <t>profondità di calcolo (m) = E' considerata alla base dello strato di terreno potenziale liquefacibile</t>
  </si>
  <si>
    <t>Mw =</t>
  </si>
  <si>
    <t>D =</t>
  </si>
  <si>
    <t>Distanza epicentrale dal sisma di progetto. Inserire il dato certo se noto o calcolato da RSL. Nel caso di dato non noto inserire un valore indicativo in funzione della distanza dal sito di progetto dall'area di sisma più prossima</t>
  </si>
  <si>
    <t>peso di volume del terreno (T/mc) = inserire il peso di volume oppure il peso di volume saturo se il terreno è sotto falda</t>
  </si>
  <si>
    <r>
      <rPr>
        <b/>
        <sz val="10"/>
        <rFont val="Arial"/>
        <family val="2"/>
      </rPr>
      <t>Sr = 0,85-1,00</t>
    </r>
    <r>
      <rPr>
        <sz val="10"/>
        <rFont val="Arial"/>
        <family val="2"/>
      </rPr>
      <t xml:space="preserve"> coeff. di riduzione dell'acc. orizzontale massima di Seed &amp; Whitman (1970) </t>
    </r>
  </si>
  <si>
    <r>
      <rPr>
        <b/>
        <sz val="10"/>
        <rFont val="Arial"/>
        <family val="2"/>
      </rPr>
      <t>Magnitudo di progetto.</t>
    </r>
    <r>
      <rPr>
        <sz val="10"/>
        <rFont val="Arial"/>
        <family val="2"/>
      </rPr>
      <t xml:space="preserve"> Nel caso di dato noto o calcolato da RSL spuntare la casella ed inserire il valore di magnitudo. (Mrsl)</t>
    </r>
  </si>
  <si>
    <r>
      <rPr>
        <b/>
        <sz val="10"/>
        <rFont val="Arial"/>
        <family val="2"/>
      </rPr>
      <t>Magnitudo di progetto.</t>
    </r>
    <r>
      <rPr>
        <sz val="10"/>
        <rFont val="Arial"/>
        <family val="2"/>
      </rPr>
      <t xml:space="preserve"> Nel caso di dato NON noto spuntare la casella di calcolo automatico di magnitudo da (Berardi, 1985). Mw-C</t>
    </r>
  </si>
  <si>
    <t>SI declina ogni responsabilità in caso di eventuali danni diretti e/o indiretti causati dall’utilizzo del presente foglio/tool di calcolo</t>
  </si>
  <si>
    <t>Nella relativa casella a cascata scegliere il valore che si ritiene più consono in relazione al sito di progetto: 0,8 = suoli rigidi     0,9 = suoli medi    0,8 = suoli elastici</t>
  </si>
  <si>
    <t>0,8 (terreni duri)    0,9 (terreni medi)    1,0 (terreni elastici)</t>
  </si>
  <si>
    <t xml:space="preserve">Coeff. di riduzione dell'accelerazione orizzontale massima di Seed &amp; Whitman (1970) </t>
  </si>
  <si>
    <t>In condizioni di salvaguardia della vita (SLV) per il punto di progetto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</si>
</sst>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 MT Black"/>
      <family val="2"/>
    </font>
    <font>
      <sz val="8"/>
      <color indexed="18"/>
      <name val="Arial"/>
      <family val="2"/>
    </font>
    <font>
      <sz val="11"/>
      <color indexed="18"/>
      <name val="Zurich Blk BT"/>
      <family val="2"/>
    </font>
    <font>
      <sz val="12"/>
      <color indexed="18"/>
      <name val="Futura XBlkCnIt BT"/>
      <family val="2"/>
    </font>
    <font>
      <b/>
      <i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0"/>
      <color indexed="18"/>
      <name val="Arial MT Black"/>
    </font>
    <font>
      <b/>
      <sz val="10"/>
      <color indexed="18"/>
      <name val="Arial Black"/>
      <family val="2"/>
    </font>
    <font>
      <sz val="9"/>
      <color indexed="18"/>
      <name val="Arial Black"/>
      <family val="2"/>
    </font>
    <font>
      <sz val="15"/>
      <color indexed="18"/>
      <name val="Arial Black"/>
      <family val="2"/>
    </font>
    <font>
      <b/>
      <sz val="11"/>
      <color indexed="18"/>
      <name val="Arial Black"/>
      <family val="2"/>
    </font>
    <font>
      <sz val="10"/>
      <color indexed="18"/>
      <name val="Symbol"/>
      <family val="1"/>
      <charset val="2"/>
    </font>
    <font>
      <i/>
      <sz val="9"/>
      <color indexed="18"/>
      <name val="Arial"/>
      <family val="2"/>
    </font>
    <font>
      <sz val="9"/>
      <color indexed="18"/>
      <name val="Zurich Blk BT"/>
      <family val="2"/>
    </font>
    <font>
      <sz val="9"/>
      <color indexed="18"/>
      <name val="Arial MT Black"/>
      <family val="2"/>
    </font>
    <font>
      <sz val="9"/>
      <color indexed="18"/>
      <name val="Arial"/>
      <family val="2"/>
    </font>
    <font>
      <sz val="9"/>
      <color indexed="9"/>
      <name val="Arial"/>
      <family val="2"/>
    </font>
    <font>
      <sz val="9"/>
      <color indexed="18"/>
      <name val="Zurich Blk BT"/>
      <family val="2"/>
    </font>
    <font>
      <b/>
      <sz val="9"/>
      <color indexed="18"/>
      <name val="Arial"/>
      <family val="2"/>
    </font>
    <font>
      <sz val="11"/>
      <color indexed="18"/>
      <name val="Arial"/>
      <family val="2"/>
    </font>
    <font>
      <sz val="11"/>
      <color indexed="9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8"/>
      <name val="Arial Black"/>
      <family val="2"/>
    </font>
    <font>
      <sz val="11"/>
      <color indexed="9"/>
      <name val="Zurich Blk BT"/>
      <family val="2"/>
    </font>
    <font>
      <i/>
      <sz val="10"/>
      <color indexed="18"/>
      <name val="Arial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u/>
      <sz val="10"/>
      <name val="Arial"/>
      <family val="2"/>
    </font>
    <font>
      <sz val="10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vertical="center"/>
      <protection hidden="1"/>
    </xf>
    <xf numFmtId="0" fontId="13" fillId="2" borderId="2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12" fillId="2" borderId="6" xfId="0" applyFont="1" applyFill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20" fillId="0" borderId="8" xfId="0" applyFont="1" applyBorder="1" applyAlignment="1" applyProtection="1">
      <alignment vertical="center"/>
      <protection hidden="1"/>
    </xf>
    <xf numFmtId="2" fontId="21" fillId="0" borderId="8" xfId="0" applyNumberFormat="1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vertical="center"/>
      <protection hidden="1"/>
    </xf>
    <xf numFmtId="0" fontId="23" fillId="0" borderId="8" xfId="0" applyFont="1" applyBorder="1" applyAlignment="1" applyProtection="1">
      <alignment vertical="center"/>
      <protection hidden="1"/>
    </xf>
    <xf numFmtId="0" fontId="24" fillId="2" borderId="8" xfId="0" applyFont="1" applyFill="1" applyBorder="1" applyAlignment="1" applyProtection="1">
      <alignment vertical="center"/>
      <protection hidden="1"/>
    </xf>
    <xf numFmtId="0" fontId="25" fillId="0" borderId="8" xfId="0" applyFont="1" applyBorder="1" applyAlignment="1" applyProtection="1">
      <alignment horizontal="right" vertical="center"/>
      <protection hidden="1"/>
    </xf>
    <xf numFmtId="2" fontId="25" fillId="0" borderId="8" xfId="0" applyNumberFormat="1" applyFont="1" applyBorder="1" applyAlignment="1" applyProtection="1">
      <alignment horizontal="right" vertical="center"/>
      <protection hidden="1"/>
    </xf>
    <xf numFmtId="0" fontId="26" fillId="0" borderId="8" xfId="0" applyFont="1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2" fontId="27" fillId="0" borderId="0" xfId="0" applyNumberFormat="1" applyFont="1" applyFill="1" applyBorder="1" applyAlignment="1" applyProtection="1">
      <alignment horizontal="right" vertical="center"/>
      <protection hidden="1"/>
    </xf>
    <xf numFmtId="0" fontId="27" fillId="0" borderId="0" xfId="0" applyFont="1" applyFill="1" applyBorder="1" applyAlignment="1" applyProtection="1">
      <alignment horizontal="right" vertical="center"/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0" fontId="28" fillId="2" borderId="0" xfId="0" applyFont="1" applyFill="1" applyBorder="1" applyAlignment="1" applyProtection="1">
      <alignment vertical="center"/>
      <protection hidden="1"/>
    </xf>
    <xf numFmtId="164" fontId="30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2" fontId="27" fillId="4" borderId="9" xfId="0" applyNumberFormat="1" applyFont="1" applyFill="1" applyBorder="1" applyAlignment="1" applyProtection="1">
      <alignment horizontal="right" vertical="center"/>
      <protection locked="0"/>
    </xf>
    <xf numFmtId="2" fontId="27" fillId="4" borderId="0" xfId="0" applyNumberFormat="1" applyFont="1" applyFill="1" applyBorder="1" applyAlignment="1" applyProtection="1">
      <alignment horizontal="right" vertical="center"/>
      <protection locked="0"/>
    </xf>
    <xf numFmtId="165" fontId="27" fillId="4" borderId="9" xfId="0" applyNumberFormat="1" applyFont="1" applyFill="1" applyBorder="1" applyAlignment="1" applyProtection="1">
      <alignment horizontal="right" vertical="center"/>
      <protection locked="0"/>
    </xf>
    <xf numFmtId="0" fontId="27" fillId="4" borderId="9" xfId="0" applyFont="1" applyFill="1" applyBorder="1" applyAlignment="1" applyProtection="1">
      <alignment vertical="center"/>
      <protection locked="0"/>
    </xf>
    <xf numFmtId="2" fontId="35" fillId="2" borderId="9" xfId="0" applyNumberFormat="1" applyFont="1" applyFill="1" applyBorder="1" applyAlignment="1" applyProtection="1">
      <alignment vertical="center"/>
      <protection hidden="1"/>
    </xf>
    <xf numFmtId="2" fontId="27" fillId="5" borderId="9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hidden="1"/>
    </xf>
    <xf numFmtId="2" fontId="35" fillId="0" borderId="0" xfId="0" applyNumberFormat="1" applyFont="1" applyFill="1" applyBorder="1" applyAlignment="1" applyProtection="1">
      <alignment vertical="center"/>
      <protection hidden="1"/>
    </xf>
    <xf numFmtId="2" fontId="11" fillId="0" borderId="8" xfId="0" applyNumberFormat="1" applyFont="1" applyBorder="1" applyAlignment="1" applyProtection="1">
      <alignment horizontal="right" vertical="center"/>
      <protection hidden="1"/>
    </xf>
    <xf numFmtId="0" fontId="36" fillId="0" borderId="8" xfId="0" applyFont="1" applyBorder="1" applyAlignment="1" applyProtection="1">
      <alignment vertical="center"/>
      <protection hidden="1"/>
    </xf>
    <xf numFmtId="165" fontId="23" fillId="5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hidden="1"/>
    </xf>
    <xf numFmtId="0" fontId="39" fillId="0" borderId="0" xfId="0" applyFont="1" applyBorder="1" applyAlignment="1" applyProtection="1">
      <alignment horizontal="left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9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9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Fill="1" applyProtection="1">
      <protection hidden="1"/>
    </xf>
    <xf numFmtId="0" fontId="31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32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2" fontId="27" fillId="6" borderId="0" xfId="0" applyNumberFormat="1" applyFont="1" applyFill="1" applyBorder="1" applyAlignment="1" applyProtection="1">
      <alignment vertical="center"/>
      <protection locked="0"/>
    </xf>
    <xf numFmtId="0" fontId="27" fillId="6" borderId="0" xfId="0" applyFont="1" applyFill="1" applyBorder="1" applyAlignment="1" applyProtection="1">
      <alignment vertical="center"/>
      <protection locked="0"/>
    </xf>
    <xf numFmtId="0" fontId="45" fillId="6" borderId="0" xfId="0" applyFont="1" applyFill="1" applyAlignment="1" applyProtection="1">
      <alignment vertical="center"/>
      <protection hidden="1"/>
    </xf>
    <xf numFmtId="2" fontId="46" fillId="6" borderId="0" xfId="0" applyNumberFormat="1" applyFont="1" applyFill="1" applyBorder="1" applyAlignment="1" applyProtection="1">
      <alignment horizontal="right" vertical="center"/>
      <protection locked="0"/>
    </xf>
    <xf numFmtId="165" fontId="46" fillId="6" borderId="0" xfId="0" applyNumberFormat="1" applyFont="1" applyFill="1" applyAlignment="1" applyProtection="1">
      <alignment vertical="center"/>
      <protection locked="0"/>
    </xf>
    <xf numFmtId="0" fontId="46" fillId="6" borderId="0" xfId="0" applyFont="1" applyFill="1" applyAlignment="1" applyProtection="1">
      <alignment vertical="center"/>
      <protection locked="0"/>
    </xf>
    <xf numFmtId="0" fontId="45" fillId="6" borderId="0" xfId="0" applyFont="1" applyFill="1" applyAlignment="1" applyProtection="1">
      <alignment vertical="center"/>
      <protection locked="0"/>
    </xf>
    <xf numFmtId="0" fontId="46" fillId="6" borderId="0" xfId="0" applyFont="1" applyFill="1" applyAlignment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right" vertical="center"/>
      <protection hidden="1"/>
    </xf>
    <xf numFmtId="2" fontId="3" fillId="0" borderId="4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29" fillId="0" borderId="5" xfId="0" applyFont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5897880" y="1927860"/>
          <a:ext cx="609600" cy="2514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1054" name="Rectangle 30"/>
        <xdr:cNvSpPr>
          <a:spLocks noChangeArrowheads="1"/>
        </xdr:cNvSpPr>
      </xdr:nvSpPr>
      <xdr:spPr bwMode="auto">
        <a:xfrm>
          <a:off x="5897880" y="1927860"/>
          <a:ext cx="609600" cy="2514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 enableFormatConditionsCalculation="0">
    <tabColor indexed="62"/>
  </sheetPr>
  <dimension ref="A1:AI62"/>
  <sheetViews>
    <sheetView showGridLines="0" tabSelected="1" topLeftCell="A19" workbookViewId="0">
      <selection activeCell="K32" sqref="K32"/>
    </sheetView>
  </sheetViews>
  <sheetFormatPr defaultRowHeight="13.2"/>
  <cols>
    <col min="1" max="7" width="8.88671875" style="1"/>
    <col min="8" max="8" width="8.88671875" style="81"/>
    <col min="9" max="9" width="6" style="1" customWidth="1"/>
    <col min="10" max="10" width="8.88671875" style="1"/>
    <col min="11" max="11" width="8.88671875" style="81"/>
    <col min="12" max="12" width="2.33203125" style="1" customWidth="1"/>
    <col min="13" max="13" width="19.21875" style="1" customWidth="1"/>
    <col min="14" max="17" width="8.88671875" style="1"/>
    <col min="18" max="18" width="9.77734375" style="1" bestFit="1" customWidth="1"/>
    <col min="19" max="23" width="8.88671875" style="1"/>
    <col min="24" max="16384" width="8.88671875" style="81"/>
  </cols>
  <sheetData>
    <row r="1" spans="1:30" ht="19.8" customHeight="1">
      <c r="H1" s="1"/>
      <c r="K1" s="1"/>
    </row>
    <row r="2" spans="1:30" ht="24">
      <c r="B2" s="2"/>
      <c r="C2" s="3" t="s">
        <v>36</v>
      </c>
      <c r="D2" s="4"/>
      <c r="E2" s="4"/>
      <c r="F2" s="4"/>
      <c r="G2" s="4"/>
      <c r="H2" s="4"/>
      <c r="I2" s="4"/>
      <c r="J2" s="4"/>
      <c r="K2" s="4"/>
      <c r="L2" s="4"/>
      <c r="M2" s="40"/>
      <c r="N2" s="96"/>
      <c r="O2" s="96"/>
      <c r="P2" s="96"/>
      <c r="Q2" s="96"/>
      <c r="R2" s="96"/>
      <c r="S2" s="96"/>
      <c r="T2" s="96"/>
      <c r="U2" s="96"/>
      <c r="V2" s="96"/>
      <c r="W2" s="96"/>
      <c r="X2" s="97"/>
      <c r="Y2" s="97"/>
      <c r="Z2" s="97"/>
      <c r="AA2" s="97"/>
      <c r="AB2" s="97"/>
      <c r="AC2" s="97"/>
      <c r="AD2" s="97"/>
    </row>
    <row r="3" spans="1:30" ht="17.399999999999999">
      <c r="B3" s="5"/>
      <c r="C3" s="6" t="s">
        <v>37</v>
      </c>
      <c r="D3" s="7"/>
      <c r="E3" s="7"/>
      <c r="F3" s="7"/>
      <c r="G3" s="7"/>
      <c r="H3" s="7"/>
      <c r="I3" s="7"/>
      <c r="J3" s="7"/>
      <c r="K3" s="7"/>
      <c r="L3" s="7"/>
      <c r="M3" s="41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97"/>
      <c r="Z3" s="97"/>
      <c r="AA3" s="97"/>
      <c r="AB3" s="97"/>
      <c r="AC3" s="97"/>
      <c r="AD3" s="97"/>
    </row>
    <row r="4" spans="1:30" ht="24.6" customHeight="1">
      <c r="C4" s="8"/>
      <c r="H4" s="1"/>
      <c r="K4" s="1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97"/>
      <c r="Z4" s="97"/>
      <c r="AA4" s="97"/>
      <c r="AB4" s="97"/>
      <c r="AC4" s="97"/>
      <c r="AD4" s="97"/>
    </row>
    <row r="5" spans="1:30" s="82" customFormat="1" ht="13.2" customHeight="1">
      <c r="A5" s="9"/>
      <c r="B5" s="10"/>
      <c r="C5" s="11" t="s">
        <v>26</v>
      </c>
      <c r="D5" s="12"/>
      <c r="E5" s="12"/>
      <c r="F5" s="12"/>
      <c r="G5" s="12"/>
      <c r="H5" s="12"/>
      <c r="I5" s="12"/>
      <c r="J5" s="12"/>
      <c r="K5" s="12"/>
      <c r="L5" s="12"/>
      <c r="M5" s="42"/>
      <c r="N5" s="98"/>
      <c r="O5" s="98"/>
      <c r="P5" s="98"/>
      <c r="Q5" s="98"/>
      <c r="R5" s="98"/>
      <c r="S5" s="98"/>
      <c r="T5" s="98"/>
      <c r="U5" s="98"/>
      <c r="V5" s="98"/>
      <c r="W5" s="98"/>
      <c r="X5" s="99"/>
      <c r="Y5" s="99"/>
      <c r="Z5" s="99"/>
      <c r="AA5" s="99"/>
      <c r="AB5" s="99"/>
      <c r="AC5" s="99"/>
      <c r="AD5" s="99"/>
    </row>
    <row r="6" spans="1:30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43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97"/>
      <c r="Z6" s="97"/>
      <c r="AA6" s="97"/>
      <c r="AB6" s="97"/>
      <c r="AC6" s="97"/>
      <c r="AD6" s="97"/>
    </row>
    <row r="7" spans="1:30"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43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7"/>
      <c r="Z7" s="97"/>
      <c r="AA7" s="97"/>
      <c r="AB7" s="97"/>
      <c r="AC7" s="97"/>
      <c r="AD7" s="97"/>
    </row>
    <row r="8" spans="1:30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43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97"/>
      <c r="Z8" s="97"/>
      <c r="AA8" s="97"/>
      <c r="AB8" s="97"/>
      <c r="AC8" s="97"/>
      <c r="AD8" s="97"/>
    </row>
    <row r="9" spans="1:30">
      <c r="B9" s="13"/>
      <c r="C9" s="14"/>
      <c r="D9" s="14"/>
      <c r="E9" s="14"/>
      <c r="F9" s="14"/>
      <c r="G9" s="14"/>
      <c r="H9" s="14"/>
      <c r="I9" s="14"/>
      <c r="J9" s="14"/>
      <c r="K9" s="18"/>
      <c r="L9" s="14"/>
      <c r="M9" s="43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97"/>
      <c r="Z9" s="97"/>
      <c r="AA9" s="97"/>
      <c r="AB9" s="97"/>
      <c r="AC9" s="97"/>
      <c r="AD9" s="97"/>
    </row>
    <row r="10" spans="1:30" ht="19.95" customHeight="1">
      <c r="B10" s="16" t="s">
        <v>0</v>
      </c>
      <c r="C10" s="14" t="s">
        <v>29</v>
      </c>
      <c r="D10" s="14"/>
      <c r="E10" s="14"/>
      <c r="F10" s="14"/>
      <c r="G10" s="14"/>
      <c r="H10" s="14"/>
      <c r="I10" s="14"/>
      <c r="J10" s="17" t="s">
        <v>0</v>
      </c>
      <c r="K10" s="61">
        <v>1.9</v>
      </c>
      <c r="L10" s="14"/>
      <c r="M10" s="44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97"/>
      <c r="Z10" s="97"/>
      <c r="AA10" s="97"/>
      <c r="AB10" s="97"/>
      <c r="AC10" s="97"/>
      <c r="AD10" s="97"/>
    </row>
    <row r="11" spans="1:30" ht="19.95" customHeight="1">
      <c r="B11" s="77" t="s">
        <v>32</v>
      </c>
      <c r="C11" s="18" t="s">
        <v>17</v>
      </c>
      <c r="D11" s="14"/>
      <c r="E11" s="14"/>
      <c r="F11" s="14"/>
      <c r="G11" s="14"/>
      <c r="H11" s="14"/>
      <c r="I11" s="14"/>
      <c r="J11" s="78" t="s">
        <v>32</v>
      </c>
      <c r="K11" s="60">
        <v>3</v>
      </c>
      <c r="L11" s="21"/>
      <c r="M11" s="44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7"/>
      <c r="Y11" s="97"/>
      <c r="Z11" s="97"/>
      <c r="AA11" s="97"/>
      <c r="AB11" s="97"/>
      <c r="AC11" s="97"/>
      <c r="AD11" s="97"/>
    </row>
    <row r="12" spans="1:30" ht="19.95" customHeight="1">
      <c r="B12" s="16" t="s">
        <v>1</v>
      </c>
      <c r="C12" s="14" t="s">
        <v>13</v>
      </c>
      <c r="D12" s="14"/>
      <c r="E12" s="14"/>
      <c r="F12" s="14"/>
      <c r="G12" s="14"/>
      <c r="H12" s="14"/>
      <c r="I12" s="14"/>
      <c r="J12" s="17" t="s">
        <v>1</v>
      </c>
      <c r="K12" s="53">
        <f>K10*K11/10</f>
        <v>0.56999999999999995</v>
      </c>
      <c r="L12" s="78"/>
      <c r="M12" s="45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7"/>
      <c r="Z12" s="97"/>
      <c r="AA12" s="97"/>
      <c r="AB12" s="97"/>
      <c r="AC12" s="97"/>
      <c r="AD12" s="97"/>
    </row>
    <row r="13" spans="1:30" ht="19.95" customHeight="1">
      <c r="B13" s="19" t="s">
        <v>2</v>
      </c>
      <c r="C13" s="14" t="s">
        <v>3</v>
      </c>
      <c r="D13" s="14"/>
      <c r="E13" s="14"/>
      <c r="F13" s="14"/>
      <c r="G13" s="14"/>
      <c r="H13" s="14"/>
      <c r="I13" s="14"/>
      <c r="J13" s="78" t="s">
        <v>2</v>
      </c>
      <c r="K13" s="60">
        <v>7</v>
      </c>
      <c r="L13" s="14"/>
      <c r="M13" s="44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7"/>
      <c r="Z13" s="97"/>
      <c r="AA13" s="97"/>
      <c r="AB13" s="97"/>
      <c r="AC13" s="97"/>
      <c r="AD13" s="97"/>
    </row>
    <row r="14" spans="1:30" ht="19.95" customHeight="1">
      <c r="B14" s="77" t="s">
        <v>25</v>
      </c>
      <c r="C14" s="14" t="s">
        <v>28</v>
      </c>
      <c r="D14" s="14"/>
      <c r="E14" s="14"/>
      <c r="F14" s="14"/>
      <c r="G14" s="14"/>
      <c r="H14" s="14"/>
      <c r="I14" s="14"/>
      <c r="J14" s="78" t="s">
        <v>25</v>
      </c>
      <c r="K14" s="54">
        <f>K13-(1/(1/(K12^0.56)))</f>
        <v>6.2700553679083511</v>
      </c>
      <c r="L14" s="14"/>
      <c r="M14" s="45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97"/>
      <c r="Z14" s="97"/>
      <c r="AA14" s="97"/>
      <c r="AB14" s="97"/>
      <c r="AC14" s="97"/>
      <c r="AD14" s="97"/>
    </row>
    <row r="15" spans="1:30" ht="19.95" customHeight="1">
      <c r="B15" s="19" t="s">
        <v>4</v>
      </c>
      <c r="C15" s="14" t="s">
        <v>41</v>
      </c>
      <c r="D15" s="14"/>
      <c r="E15" s="14"/>
      <c r="F15" s="14"/>
      <c r="G15" s="14"/>
      <c r="H15" s="14"/>
      <c r="I15" s="14"/>
      <c r="J15" s="20" t="s">
        <v>4</v>
      </c>
      <c r="K15" s="54">
        <f>(1.7/(K12+0.7))*K14</f>
        <v>8.3929875003497596</v>
      </c>
      <c r="L15" s="14"/>
      <c r="M15" s="4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7"/>
      <c r="Z15" s="97"/>
      <c r="AA15" s="97"/>
      <c r="AB15" s="97"/>
      <c r="AC15" s="97"/>
      <c r="AD15" s="97"/>
    </row>
    <row r="16" spans="1:30" ht="19.95" customHeight="1">
      <c r="B16" s="77" t="s">
        <v>7</v>
      </c>
      <c r="C16" s="66" t="s">
        <v>40</v>
      </c>
      <c r="D16" s="14"/>
      <c r="E16" s="14"/>
      <c r="F16" s="21"/>
      <c r="G16" s="14"/>
      <c r="H16" s="14"/>
      <c r="I16" s="22" t="s">
        <v>6</v>
      </c>
      <c r="J16" s="78" t="s">
        <v>7</v>
      </c>
      <c r="K16" s="55">
        <v>0</v>
      </c>
      <c r="L16" s="14"/>
      <c r="M16" s="47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7"/>
      <c r="Z16" s="97"/>
      <c r="AA16" s="97"/>
      <c r="AB16" s="97"/>
      <c r="AC16" s="97"/>
      <c r="AD16" s="97"/>
    </row>
    <row r="17" spans="1:35" ht="19.95" customHeight="1">
      <c r="B17" s="77" t="s">
        <v>9</v>
      </c>
      <c r="C17" s="66" t="s">
        <v>5</v>
      </c>
      <c r="D17" s="14"/>
      <c r="E17" s="14"/>
      <c r="F17" s="14"/>
      <c r="G17" s="14"/>
      <c r="H17" s="14"/>
      <c r="I17" s="22" t="s">
        <v>8</v>
      </c>
      <c r="J17" s="78" t="s">
        <v>9</v>
      </c>
      <c r="K17" s="55">
        <v>5</v>
      </c>
      <c r="L17" s="14"/>
      <c r="M17" s="47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7"/>
      <c r="Z17" s="97"/>
      <c r="AA17" s="97"/>
      <c r="AB17" s="97"/>
      <c r="AC17" s="97"/>
      <c r="AD17" s="97"/>
    </row>
    <row r="18" spans="1:35" ht="19.95" customHeight="1">
      <c r="B18" s="23" t="s">
        <v>10</v>
      </c>
      <c r="C18" s="14" t="s">
        <v>30</v>
      </c>
      <c r="D18" s="14"/>
      <c r="E18" s="14"/>
      <c r="F18" s="14"/>
      <c r="G18" s="14"/>
      <c r="H18" s="14"/>
      <c r="I18" s="14"/>
      <c r="J18" s="24" t="s">
        <v>11</v>
      </c>
      <c r="K18" s="56">
        <f>0.2565*((0.16*SQRT(K16+K15))+((0.2133*SQRT(K16+K15))^14))</f>
        <v>0.11919921242393024</v>
      </c>
      <c r="L18" s="14"/>
      <c r="M18" s="47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7"/>
      <c r="Z18" s="97"/>
      <c r="AA18" s="97"/>
      <c r="AB18" s="97"/>
      <c r="AC18" s="97"/>
      <c r="AD18" s="97"/>
    </row>
    <row r="19" spans="1:35" ht="19.95" customHeight="1">
      <c r="B19" s="23" t="s">
        <v>10</v>
      </c>
      <c r="C19" s="14" t="s">
        <v>30</v>
      </c>
      <c r="D19" s="14"/>
      <c r="E19" s="14"/>
      <c r="F19" s="14"/>
      <c r="G19" s="14"/>
      <c r="H19" s="14"/>
      <c r="I19" s="14"/>
      <c r="J19" s="24" t="s">
        <v>12</v>
      </c>
      <c r="K19" s="56">
        <f>0.2565*((0.16*SQRT(K17+K15))+((0.2133*SQRT(K17+K15))^14))</f>
        <v>0.15819196590036855</v>
      </c>
      <c r="L19" s="14"/>
      <c r="M19" s="47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7"/>
      <c r="Z19" s="97"/>
      <c r="AA19" s="97"/>
      <c r="AB19" s="97"/>
      <c r="AC19" s="97"/>
      <c r="AD19" s="97"/>
    </row>
    <row r="20" spans="1:35" ht="15" customHeight="1">
      <c r="B20" s="13"/>
      <c r="C20" s="14"/>
      <c r="D20" s="14"/>
      <c r="E20" s="14"/>
      <c r="F20" s="14"/>
      <c r="G20" s="14"/>
      <c r="H20" s="14"/>
      <c r="I20" s="14"/>
      <c r="J20" s="14"/>
      <c r="K20" s="55"/>
      <c r="L20" s="14"/>
      <c r="M20" s="47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7"/>
      <c r="Z20" s="97"/>
      <c r="AA20" s="97"/>
      <c r="AB20" s="97"/>
      <c r="AC20" s="97"/>
      <c r="AD20" s="97"/>
    </row>
    <row r="21" spans="1:35" s="82" customFormat="1" ht="13.2" customHeight="1">
      <c r="A21" s="9"/>
      <c r="B21" s="25"/>
      <c r="C21" s="26" t="s">
        <v>27</v>
      </c>
      <c r="D21" s="27"/>
      <c r="E21" s="27"/>
      <c r="F21" s="27"/>
      <c r="G21" s="27"/>
      <c r="H21" s="83"/>
      <c r="I21" s="27"/>
      <c r="J21" s="27"/>
      <c r="K21" s="57"/>
      <c r="L21" s="27"/>
      <c r="M21" s="4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9"/>
      <c r="Y21" s="99"/>
      <c r="Z21" s="99"/>
      <c r="AA21" s="99"/>
      <c r="AB21" s="99"/>
      <c r="AC21" s="99"/>
      <c r="AD21" s="99"/>
      <c r="AF21" s="99"/>
      <c r="AG21" s="99"/>
      <c r="AH21" s="99"/>
    </row>
    <row r="22" spans="1:35" ht="19.95" customHeight="1">
      <c r="B22" s="13"/>
      <c r="C22" s="14"/>
      <c r="D22" s="14"/>
      <c r="E22" s="14"/>
      <c r="F22" s="14"/>
      <c r="G22" s="14"/>
      <c r="H22" s="14"/>
      <c r="I22" s="14"/>
      <c r="J22" s="14"/>
      <c r="K22" s="55"/>
      <c r="L22" s="14"/>
      <c r="M22" s="47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7"/>
      <c r="Z22" s="97"/>
      <c r="AA22" s="97"/>
      <c r="AB22" s="97"/>
      <c r="AC22" s="97"/>
      <c r="AD22" s="97"/>
      <c r="AF22" s="97"/>
      <c r="AG22" s="97"/>
      <c r="AH22" s="97"/>
    </row>
    <row r="23" spans="1:35" ht="16.2" customHeight="1">
      <c r="B23" s="28"/>
      <c r="C23" s="14"/>
      <c r="D23" s="14"/>
      <c r="E23" s="14"/>
      <c r="F23" s="14"/>
      <c r="G23" s="14"/>
      <c r="H23" s="14"/>
      <c r="I23" s="14"/>
      <c r="J23" s="14"/>
      <c r="K23" s="55"/>
      <c r="L23" s="14"/>
      <c r="M23" s="47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97"/>
      <c r="Z23" s="97"/>
      <c r="AA23" s="97"/>
      <c r="AB23" s="97"/>
      <c r="AC23" s="97"/>
      <c r="AD23" s="97"/>
      <c r="AF23" s="97"/>
      <c r="AG23" s="97"/>
      <c r="AH23" s="97"/>
    </row>
    <row r="24" spans="1:35" ht="19.95" customHeight="1">
      <c r="B24" s="16" t="s">
        <v>1</v>
      </c>
      <c r="C24" s="14" t="s">
        <v>13</v>
      </c>
      <c r="D24" s="14"/>
      <c r="E24" s="14"/>
      <c r="F24" s="14"/>
      <c r="G24" s="14"/>
      <c r="H24" s="14"/>
      <c r="I24" s="14"/>
      <c r="J24" s="17" t="s">
        <v>1</v>
      </c>
      <c r="K24" s="55">
        <f>K10*K11/10</f>
        <v>0.56999999999999995</v>
      </c>
      <c r="L24" s="14"/>
      <c r="M24" s="49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97"/>
      <c r="Z24" s="97"/>
      <c r="AA24" s="97"/>
      <c r="AB24" s="97"/>
      <c r="AC24" s="97"/>
      <c r="AD24" s="97"/>
      <c r="AF24" s="97"/>
      <c r="AG24" s="97"/>
      <c r="AH24" s="97"/>
    </row>
    <row r="25" spans="1:35" ht="19.95" customHeight="1">
      <c r="B25" s="16" t="s">
        <v>14</v>
      </c>
      <c r="C25" s="14" t="s">
        <v>15</v>
      </c>
      <c r="D25" s="14"/>
      <c r="E25" s="14"/>
      <c r="F25" s="14"/>
      <c r="G25" s="14"/>
      <c r="H25" s="14"/>
      <c r="I25" s="14"/>
      <c r="J25" s="17" t="s">
        <v>14</v>
      </c>
      <c r="K25" s="54">
        <v>1</v>
      </c>
      <c r="L25" s="14"/>
      <c r="M25" s="50"/>
      <c r="N25" s="96"/>
      <c r="O25" s="96"/>
      <c r="P25" s="103"/>
      <c r="Q25" s="103"/>
      <c r="R25" s="103"/>
      <c r="S25" s="103"/>
      <c r="T25" s="103"/>
      <c r="U25" s="96"/>
      <c r="V25" s="96"/>
      <c r="W25" s="96"/>
      <c r="X25" s="97"/>
      <c r="Y25" s="97"/>
      <c r="Z25" s="97"/>
      <c r="AA25" s="97"/>
      <c r="AB25" s="97"/>
      <c r="AC25" s="97"/>
      <c r="AD25" s="97"/>
      <c r="AF25" s="97"/>
      <c r="AG25" s="97"/>
      <c r="AH25" s="97"/>
    </row>
    <row r="26" spans="1:35" ht="19.95" customHeight="1">
      <c r="B26" s="77" t="s">
        <v>16</v>
      </c>
      <c r="C26" s="18" t="s">
        <v>17</v>
      </c>
      <c r="D26" s="14"/>
      <c r="E26" s="14"/>
      <c r="F26" s="14"/>
      <c r="G26" s="14"/>
      <c r="H26" s="14"/>
      <c r="I26" s="14"/>
      <c r="J26" s="78" t="s">
        <v>16</v>
      </c>
      <c r="K26" s="54">
        <f>K11</f>
        <v>3</v>
      </c>
      <c r="L26" s="14"/>
      <c r="M26" s="44"/>
      <c r="N26" s="96"/>
      <c r="O26" s="96"/>
      <c r="P26" s="103"/>
      <c r="Q26" s="103"/>
      <c r="R26" s="103"/>
      <c r="S26" s="103"/>
      <c r="T26" s="103"/>
      <c r="U26" s="96"/>
      <c r="V26" s="96"/>
      <c r="W26" s="96"/>
      <c r="X26" s="97"/>
      <c r="Y26" s="97"/>
      <c r="Z26" s="97"/>
      <c r="AA26" s="97"/>
      <c r="AB26" s="97"/>
      <c r="AC26" s="97"/>
      <c r="AD26" s="97"/>
      <c r="AF26" s="97"/>
      <c r="AG26" s="97"/>
      <c r="AH26" s="97"/>
    </row>
    <row r="27" spans="1:35" ht="19.95" customHeight="1">
      <c r="B27" s="77" t="s">
        <v>18</v>
      </c>
      <c r="C27" s="29" t="s">
        <v>19</v>
      </c>
      <c r="D27" s="14"/>
      <c r="E27" s="14"/>
      <c r="F27" s="14"/>
      <c r="G27" s="14"/>
      <c r="H27" s="14"/>
      <c r="I27" s="14"/>
      <c r="J27" s="78" t="s">
        <v>18</v>
      </c>
      <c r="K27" s="62">
        <v>18</v>
      </c>
      <c r="L27" s="14"/>
      <c r="M27" s="69"/>
      <c r="N27" s="96"/>
      <c r="O27" s="96"/>
      <c r="P27" s="103"/>
      <c r="Q27" s="103"/>
      <c r="R27" s="103"/>
      <c r="S27" s="103"/>
      <c r="T27" s="103"/>
      <c r="U27" s="96"/>
      <c r="V27" s="96"/>
      <c r="W27" s="96"/>
      <c r="X27" s="97"/>
      <c r="Y27" s="97"/>
      <c r="Z27" s="97"/>
      <c r="AA27" s="97"/>
      <c r="AB27" s="97"/>
      <c r="AC27" s="97"/>
      <c r="AD27" s="97"/>
      <c r="AE27" s="85"/>
      <c r="AF27" s="100"/>
      <c r="AG27" s="100"/>
      <c r="AH27" s="100"/>
      <c r="AI27" s="85"/>
    </row>
    <row r="28" spans="1:35" ht="19.95" customHeight="1">
      <c r="B28" s="109" t="s">
        <v>38</v>
      </c>
      <c r="C28" s="14" t="s">
        <v>43</v>
      </c>
      <c r="D28" s="14"/>
      <c r="E28" s="14"/>
      <c r="F28" s="14"/>
      <c r="G28" s="14"/>
      <c r="H28" s="70">
        <v>6</v>
      </c>
      <c r="I28" s="14"/>
      <c r="J28" s="110" t="s">
        <v>38</v>
      </c>
      <c r="K28" s="111">
        <f>R28</f>
        <v>6</v>
      </c>
      <c r="L28" s="14"/>
      <c r="M28" s="68"/>
      <c r="N28" s="96"/>
      <c r="O28" s="96"/>
      <c r="P28" s="103"/>
      <c r="Q28" s="104">
        <v>2</v>
      </c>
      <c r="R28" s="105">
        <f>IF(Q28=1,3.6*LOG(K27)/0.77,IF(V21&lt;=1,H28))</f>
        <v>6</v>
      </c>
      <c r="S28" s="106"/>
      <c r="T28" s="103"/>
      <c r="U28" s="96"/>
      <c r="V28" s="96"/>
      <c r="W28" s="96"/>
      <c r="X28" s="97"/>
      <c r="Y28" s="97"/>
      <c r="Z28" s="97"/>
      <c r="AA28" s="97"/>
      <c r="AB28" s="97"/>
      <c r="AC28" s="97"/>
      <c r="AD28" s="97"/>
      <c r="AE28" s="85"/>
      <c r="AI28" s="85"/>
    </row>
    <row r="29" spans="1:35" ht="19.95" customHeight="1">
      <c r="B29" s="109"/>
      <c r="C29" s="14" t="s">
        <v>44</v>
      </c>
      <c r="D29" s="14"/>
      <c r="E29" s="14"/>
      <c r="F29" s="14"/>
      <c r="G29" s="14"/>
      <c r="H29" s="78"/>
      <c r="I29" s="14"/>
      <c r="J29" s="110"/>
      <c r="K29" s="112"/>
      <c r="L29" s="14"/>
      <c r="M29" s="68"/>
      <c r="N29" s="96"/>
      <c r="O29" s="96"/>
      <c r="P29" s="103"/>
      <c r="Q29" s="104"/>
      <c r="R29" s="105"/>
      <c r="S29" s="106"/>
      <c r="T29" s="103"/>
      <c r="U29" s="96"/>
      <c r="V29" s="96"/>
      <c r="W29" s="96"/>
      <c r="X29" s="97"/>
      <c r="Y29" s="97"/>
      <c r="Z29" s="97"/>
      <c r="AA29" s="97"/>
      <c r="AB29" s="97"/>
      <c r="AC29" s="97"/>
      <c r="AD29" s="97"/>
      <c r="AE29" s="85"/>
      <c r="AI29" s="85"/>
    </row>
    <row r="30" spans="1:35" ht="19.95" customHeight="1">
      <c r="B30" s="30" t="s">
        <v>20</v>
      </c>
      <c r="C30" s="14" t="s">
        <v>60</v>
      </c>
      <c r="D30" s="14"/>
      <c r="E30" s="14"/>
      <c r="F30" s="14"/>
      <c r="G30" s="14"/>
      <c r="H30" s="14"/>
      <c r="I30" s="22"/>
      <c r="J30" s="31" t="s">
        <v>20</v>
      </c>
      <c r="K30" s="63">
        <v>0.182</v>
      </c>
      <c r="L30" s="14"/>
      <c r="M30" s="44"/>
      <c r="N30" s="96"/>
      <c r="O30" s="96"/>
      <c r="P30" s="103"/>
      <c r="Q30" s="103"/>
      <c r="R30" s="106"/>
      <c r="S30" s="106"/>
      <c r="T30" s="103"/>
      <c r="U30" s="96"/>
      <c r="V30" s="96"/>
      <c r="W30" s="96"/>
      <c r="X30" s="97"/>
      <c r="Y30" s="97"/>
      <c r="Z30" s="97"/>
      <c r="AA30" s="97"/>
      <c r="AB30" s="97"/>
      <c r="AC30" s="97"/>
      <c r="AD30" s="97"/>
      <c r="AE30" s="85"/>
      <c r="AI30" s="85"/>
    </row>
    <row r="31" spans="1:35" ht="10.199999999999999" customHeight="1">
      <c r="B31" s="30"/>
      <c r="C31" s="14"/>
      <c r="D31" s="14"/>
      <c r="E31" s="14"/>
      <c r="F31" s="14"/>
      <c r="G31" s="14"/>
      <c r="H31" s="14"/>
      <c r="I31" s="22"/>
      <c r="J31" s="31"/>
      <c r="K31" s="102"/>
      <c r="L31" s="14"/>
      <c r="M31" s="44"/>
      <c r="N31" s="96"/>
      <c r="O31" s="96"/>
      <c r="P31" s="103"/>
      <c r="Q31" s="103"/>
      <c r="R31" s="106"/>
      <c r="S31" s="106"/>
      <c r="T31" s="103"/>
      <c r="U31" s="96"/>
      <c r="V31" s="96"/>
      <c r="W31" s="96"/>
      <c r="X31" s="97"/>
      <c r="Y31" s="97"/>
      <c r="Z31" s="97"/>
      <c r="AA31" s="97"/>
      <c r="AB31" s="97"/>
      <c r="AC31" s="97"/>
      <c r="AD31" s="97"/>
      <c r="AE31" s="85"/>
      <c r="AI31" s="85"/>
    </row>
    <row r="32" spans="1:35" ht="15.6" customHeight="1">
      <c r="B32" s="19" t="s">
        <v>21</v>
      </c>
      <c r="C32" s="32" t="s">
        <v>59</v>
      </c>
      <c r="D32" s="32"/>
      <c r="E32" s="14"/>
      <c r="F32" s="14"/>
      <c r="G32" s="14"/>
      <c r="H32" s="14"/>
      <c r="I32" s="22"/>
      <c r="J32" s="78" t="s">
        <v>21</v>
      </c>
      <c r="K32" s="65">
        <v>1</v>
      </c>
      <c r="L32" s="14"/>
      <c r="M32" s="44"/>
      <c r="N32" s="96"/>
      <c r="O32" s="96"/>
      <c r="P32" s="103"/>
      <c r="Q32" s="105">
        <v>1</v>
      </c>
      <c r="R32" s="106"/>
      <c r="S32" s="106"/>
      <c r="T32" s="103"/>
      <c r="U32" s="96"/>
      <c r="V32" s="96"/>
      <c r="W32" s="96"/>
      <c r="X32" s="97"/>
      <c r="Y32" s="97"/>
      <c r="Z32" s="97"/>
      <c r="AA32" s="97"/>
      <c r="AB32" s="97"/>
      <c r="AC32" s="97"/>
      <c r="AD32" s="97"/>
      <c r="AE32" s="85"/>
      <c r="AI32" s="85"/>
    </row>
    <row r="33" spans="2:35" ht="9.6" customHeight="1">
      <c r="B33" s="19"/>
      <c r="C33" s="32" t="s">
        <v>58</v>
      </c>
      <c r="D33" s="32"/>
      <c r="E33" s="14"/>
      <c r="F33" s="14"/>
      <c r="G33" s="14"/>
      <c r="H33" s="14"/>
      <c r="I33" s="22"/>
      <c r="J33" s="86"/>
      <c r="K33" s="101"/>
      <c r="L33" s="14"/>
      <c r="M33" s="44"/>
      <c r="N33" s="96"/>
      <c r="O33" s="96"/>
      <c r="P33" s="103"/>
      <c r="Q33" s="106">
        <v>0.9</v>
      </c>
      <c r="R33" s="106"/>
      <c r="S33" s="106"/>
      <c r="T33" s="103"/>
      <c r="U33" s="96"/>
      <c r="V33" s="96"/>
      <c r="W33" s="96"/>
      <c r="X33" s="97"/>
      <c r="Y33" s="97"/>
      <c r="Z33" s="97"/>
      <c r="AA33" s="97"/>
      <c r="AB33" s="97"/>
      <c r="AC33" s="97"/>
      <c r="AD33" s="97"/>
      <c r="AE33" s="85"/>
      <c r="AI33" s="85"/>
    </row>
    <row r="34" spans="2:35" ht="13.8">
      <c r="B34" s="13"/>
      <c r="C34" s="21"/>
      <c r="D34" s="14"/>
      <c r="E34" s="14"/>
      <c r="F34" s="14"/>
      <c r="G34" s="14"/>
      <c r="H34" s="14"/>
      <c r="I34" s="14"/>
      <c r="J34" s="20"/>
      <c r="K34" s="53"/>
      <c r="L34" s="14"/>
      <c r="M34" s="43"/>
      <c r="N34" s="96"/>
      <c r="O34" s="96"/>
      <c r="P34" s="103"/>
      <c r="Q34" s="106">
        <v>0.8</v>
      </c>
      <c r="R34" s="103"/>
      <c r="S34" s="103"/>
      <c r="T34" s="103"/>
      <c r="U34" s="96"/>
      <c r="V34" s="96"/>
      <c r="W34" s="96"/>
      <c r="X34" s="97"/>
      <c r="Y34" s="97"/>
      <c r="Z34" s="97"/>
      <c r="AA34" s="97"/>
      <c r="AB34" s="97"/>
      <c r="AC34" s="97"/>
      <c r="AD34" s="97"/>
      <c r="AE34" s="85"/>
      <c r="AF34" s="100"/>
      <c r="AG34" s="100"/>
      <c r="AH34" s="100"/>
      <c r="AI34" s="85"/>
    </row>
    <row r="35" spans="2:35" ht="13.8">
      <c r="B35" s="23" t="s">
        <v>22</v>
      </c>
      <c r="C35" s="33" t="s">
        <v>31</v>
      </c>
      <c r="D35" s="14"/>
      <c r="E35" s="14"/>
      <c r="F35" s="14"/>
      <c r="G35" s="14"/>
      <c r="H35" s="14"/>
      <c r="I35" s="14"/>
      <c r="J35" s="24" t="s">
        <v>22</v>
      </c>
      <c r="K35" s="58">
        <f>0.65*K30*K32*(K25/K24)*(1-(0.015*K26))*(0.1*(K28-1))</f>
        <v>9.910219298245615E-2</v>
      </c>
      <c r="L35" s="14"/>
      <c r="M35" s="43"/>
      <c r="N35" s="96"/>
      <c r="O35" s="96"/>
      <c r="P35" s="103"/>
      <c r="Q35" s="107"/>
      <c r="R35" s="103"/>
      <c r="S35" s="103"/>
      <c r="T35" s="103"/>
      <c r="U35" s="96"/>
      <c r="V35" s="96"/>
      <c r="W35" s="96"/>
      <c r="X35" s="97"/>
      <c r="Y35" s="97"/>
      <c r="Z35" s="97"/>
      <c r="AA35" s="97"/>
      <c r="AB35" s="97"/>
      <c r="AC35" s="97"/>
      <c r="AD35" s="97"/>
      <c r="AE35" s="85"/>
      <c r="AF35" s="100"/>
      <c r="AG35" s="100"/>
      <c r="AH35" s="100"/>
      <c r="AI35" s="85"/>
    </row>
    <row r="36" spans="2:35" ht="19.8" customHeight="1">
      <c r="B36" s="13"/>
      <c r="C36" s="14"/>
      <c r="D36" s="14"/>
      <c r="E36" s="14"/>
      <c r="F36" s="14"/>
      <c r="G36" s="14"/>
      <c r="H36" s="14"/>
      <c r="I36" s="14"/>
      <c r="J36" s="20"/>
      <c r="K36" s="59"/>
      <c r="L36" s="14"/>
      <c r="M36" s="43"/>
      <c r="N36" s="96"/>
      <c r="O36" s="96"/>
      <c r="P36" s="103"/>
      <c r="Q36" s="103"/>
      <c r="R36" s="103"/>
      <c r="S36" s="103"/>
      <c r="T36" s="103"/>
      <c r="U36" s="96"/>
      <c r="V36" s="96"/>
      <c r="W36" s="96"/>
      <c r="X36" s="97"/>
      <c r="Y36" s="97"/>
      <c r="Z36" s="97"/>
      <c r="AA36" s="97"/>
      <c r="AB36" s="97"/>
      <c r="AC36" s="97"/>
      <c r="AD36" s="97"/>
      <c r="AE36" s="85"/>
      <c r="AF36" s="100"/>
      <c r="AG36" s="100"/>
      <c r="AH36" s="100"/>
      <c r="AI36" s="85"/>
    </row>
    <row r="37" spans="2:35" ht="13.8">
      <c r="B37" s="25"/>
      <c r="C37" s="26" t="s">
        <v>42</v>
      </c>
      <c r="D37" s="27"/>
      <c r="E37" s="27"/>
      <c r="F37" s="27"/>
      <c r="G37" s="27"/>
      <c r="H37" s="27"/>
      <c r="I37" s="27"/>
      <c r="J37" s="27"/>
      <c r="K37" s="84"/>
      <c r="L37" s="27"/>
      <c r="M37" s="48"/>
      <c r="N37" s="96"/>
      <c r="O37" s="96"/>
      <c r="P37" s="108"/>
      <c r="Q37" s="108"/>
      <c r="R37" s="108"/>
      <c r="S37" s="103"/>
      <c r="T37" s="103"/>
      <c r="U37" s="96"/>
      <c r="V37" s="96"/>
      <c r="W37" s="96"/>
      <c r="X37" s="97"/>
      <c r="Y37" s="97"/>
      <c r="Z37" s="97"/>
      <c r="AA37" s="97"/>
      <c r="AB37" s="97"/>
      <c r="AC37" s="97"/>
      <c r="AD37" s="97"/>
      <c r="AF37" s="97"/>
      <c r="AG37" s="97"/>
      <c r="AH37" s="97"/>
    </row>
    <row r="38" spans="2:35" ht="13.8" customHeight="1">
      <c r="B38" s="13"/>
      <c r="C38" s="14"/>
      <c r="D38" s="14"/>
      <c r="E38" s="14"/>
      <c r="F38" s="14"/>
      <c r="G38" s="14"/>
      <c r="H38" s="14"/>
      <c r="I38" s="14"/>
      <c r="J38" s="34"/>
      <c r="K38" s="59"/>
      <c r="L38" s="14"/>
      <c r="M38" s="43"/>
      <c r="N38" s="96"/>
      <c r="O38" s="96"/>
      <c r="P38" s="108"/>
      <c r="Q38" s="108"/>
      <c r="R38" s="108"/>
      <c r="S38" s="103"/>
      <c r="T38" s="103"/>
      <c r="U38" s="96"/>
      <c r="V38" s="96"/>
      <c r="W38" s="96"/>
      <c r="X38" s="97"/>
      <c r="Y38" s="97"/>
      <c r="Z38" s="97"/>
      <c r="AA38" s="97"/>
      <c r="AB38" s="97"/>
      <c r="AC38" s="97"/>
      <c r="AD38" s="97"/>
      <c r="AF38" s="97"/>
      <c r="AG38" s="97"/>
      <c r="AH38" s="97"/>
    </row>
    <row r="39" spans="2:35" ht="15">
      <c r="B39" s="114" t="s">
        <v>33</v>
      </c>
      <c r="C39" s="113" t="s">
        <v>34</v>
      </c>
      <c r="D39" s="113"/>
      <c r="E39" s="113"/>
      <c r="F39" s="113"/>
      <c r="G39" s="113"/>
      <c r="H39" s="14"/>
      <c r="I39" s="22" t="s">
        <v>6</v>
      </c>
      <c r="J39" s="35" t="s">
        <v>23</v>
      </c>
      <c r="K39" s="64">
        <f>K18/K35</f>
        <v>1.2027908650319354</v>
      </c>
      <c r="L39" s="14"/>
      <c r="M39" s="51" t="str">
        <f>IF(K39&gt;1.3,"Non liquefacibile!","Liquefacibile!?")</f>
        <v>Liquefacibile!?</v>
      </c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7"/>
      <c r="Y39" s="97"/>
      <c r="Z39" s="97"/>
      <c r="AA39" s="97"/>
      <c r="AB39" s="97"/>
      <c r="AC39" s="97"/>
      <c r="AD39" s="97"/>
      <c r="AF39" s="97"/>
      <c r="AG39" s="97"/>
      <c r="AH39" s="97"/>
    </row>
    <row r="40" spans="2:35" ht="15">
      <c r="B40" s="114"/>
      <c r="C40" s="113"/>
      <c r="D40" s="113"/>
      <c r="E40" s="113"/>
      <c r="F40" s="113"/>
      <c r="G40" s="113"/>
      <c r="H40" s="14"/>
      <c r="I40" s="22" t="s">
        <v>8</v>
      </c>
      <c r="J40" s="35" t="s">
        <v>24</v>
      </c>
      <c r="K40" s="64">
        <f>K19/K35</f>
        <v>1.5962509117065951</v>
      </c>
      <c r="L40" s="14"/>
      <c r="M40" s="51" t="str">
        <f>IF(K40&gt;1.3,"Non liquefacibile!","Liquefacibile!?")</f>
        <v>Non liquefacibile!</v>
      </c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7"/>
      <c r="Y40" s="97"/>
      <c r="Z40" s="97"/>
      <c r="AA40" s="97"/>
      <c r="AB40" s="97"/>
      <c r="AC40" s="97"/>
      <c r="AD40" s="97"/>
      <c r="AF40" s="97"/>
      <c r="AG40" s="97"/>
      <c r="AH40" s="97"/>
    </row>
    <row r="41" spans="2:35" ht="15">
      <c r="B41" s="80"/>
      <c r="C41" s="79"/>
      <c r="D41" s="79"/>
      <c r="E41" s="79"/>
      <c r="F41" s="79"/>
      <c r="G41" s="79"/>
      <c r="H41" s="14"/>
      <c r="I41" s="22"/>
      <c r="J41" s="35"/>
      <c r="K41" s="67"/>
      <c r="L41" s="14"/>
      <c r="M41" s="51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7"/>
      <c r="Y41" s="97"/>
      <c r="Z41" s="97"/>
      <c r="AA41" s="97"/>
      <c r="AB41" s="97"/>
      <c r="AC41" s="97"/>
      <c r="AD41" s="97"/>
      <c r="AF41" s="97"/>
      <c r="AG41" s="97"/>
      <c r="AH41" s="97"/>
    </row>
    <row r="42" spans="2:3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52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7"/>
      <c r="Y42" s="97"/>
      <c r="Z42" s="97"/>
      <c r="AA42" s="97"/>
      <c r="AB42" s="97"/>
      <c r="AC42" s="97"/>
      <c r="AD42" s="97"/>
      <c r="AF42" s="97"/>
      <c r="AG42" s="97"/>
      <c r="AH42" s="97"/>
    </row>
    <row r="43" spans="2:35">
      <c r="H43" s="1"/>
      <c r="K43" s="1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7"/>
      <c r="Y43" s="97"/>
      <c r="Z43" s="97"/>
      <c r="AA43" s="97"/>
      <c r="AB43" s="97"/>
      <c r="AC43" s="97"/>
      <c r="AD43" s="97"/>
      <c r="AF43" s="97"/>
      <c r="AG43" s="97"/>
      <c r="AH43" s="97"/>
    </row>
    <row r="44" spans="2:35">
      <c r="H44" s="1"/>
      <c r="K44" s="1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7"/>
      <c r="Y44" s="97"/>
      <c r="Z44" s="97"/>
      <c r="AA44" s="97"/>
      <c r="AB44" s="97"/>
      <c r="AC44" s="97"/>
      <c r="AD44" s="97"/>
      <c r="AF44" s="97"/>
      <c r="AG44" s="97"/>
      <c r="AH44" s="97"/>
    </row>
    <row r="45" spans="2:35">
      <c r="H45" s="1"/>
      <c r="K45" s="1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7"/>
      <c r="Y45" s="97"/>
      <c r="Z45" s="97"/>
      <c r="AA45" s="97"/>
      <c r="AB45" s="97"/>
      <c r="AC45" s="97"/>
      <c r="AD45" s="97"/>
      <c r="AF45" s="97"/>
      <c r="AG45" s="97"/>
      <c r="AH45" s="97"/>
    </row>
    <row r="46" spans="2:35" ht="15.6">
      <c r="D46" s="38"/>
      <c r="E46" s="38"/>
      <c r="F46" s="38"/>
      <c r="G46" s="38"/>
      <c r="H46" s="38"/>
      <c r="I46" s="39"/>
      <c r="K46" s="1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7"/>
      <c r="Y46" s="97"/>
      <c r="Z46" s="97"/>
      <c r="AA46" s="97"/>
      <c r="AB46" s="97"/>
      <c r="AC46" s="97"/>
      <c r="AD46" s="97"/>
    </row>
    <row r="47" spans="2:35">
      <c r="H47" s="1"/>
      <c r="K47" s="1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7"/>
      <c r="Y47" s="97"/>
      <c r="Z47" s="97"/>
      <c r="AA47" s="97"/>
      <c r="AB47" s="97"/>
      <c r="AC47" s="97"/>
      <c r="AD47" s="97"/>
    </row>
    <row r="48" spans="2:35">
      <c r="H48" s="1"/>
      <c r="K48" s="1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7"/>
      <c r="Y48" s="97"/>
      <c r="Z48" s="97"/>
      <c r="AA48" s="97"/>
      <c r="AB48" s="97"/>
      <c r="AC48" s="97"/>
      <c r="AD48" s="97"/>
    </row>
    <row r="49" spans="8:30">
      <c r="H49" s="1"/>
      <c r="K49" s="1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7"/>
      <c r="Y49" s="97"/>
      <c r="Z49" s="97"/>
      <c r="AA49" s="97"/>
      <c r="AB49" s="97"/>
      <c r="AC49" s="97"/>
      <c r="AD49" s="97"/>
    </row>
    <row r="50" spans="8:30">
      <c r="H50" s="1"/>
      <c r="K50" s="1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7"/>
      <c r="Y50" s="97"/>
      <c r="Z50" s="97"/>
      <c r="AA50" s="97"/>
      <c r="AB50" s="97"/>
      <c r="AC50" s="97"/>
      <c r="AD50" s="97"/>
    </row>
    <row r="51" spans="8:30">
      <c r="H51" s="1"/>
      <c r="K51" s="1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7"/>
      <c r="Y51" s="97"/>
      <c r="Z51" s="97"/>
      <c r="AA51" s="97"/>
      <c r="AB51" s="97"/>
      <c r="AC51" s="97"/>
      <c r="AD51" s="97"/>
    </row>
    <row r="52" spans="8:30">
      <c r="H52" s="1"/>
      <c r="K52" s="1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7"/>
      <c r="Y52" s="97"/>
      <c r="Z52" s="97"/>
      <c r="AA52" s="97"/>
      <c r="AB52" s="97"/>
      <c r="AC52" s="97"/>
      <c r="AD52" s="97"/>
    </row>
    <row r="53" spans="8:30">
      <c r="H53" s="1"/>
      <c r="K53" s="1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7"/>
      <c r="Y53" s="97"/>
      <c r="Z53" s="97"/>
      <c r="AA53" s="97"/>
      <c r="AB53" s="97"/>
      <c r="AC53" s="97"/>
      <c r="AD53" s="97"/>
    </row>
    <row r="54" spans="8:30">
      <c r="H54" s="1"/>
      <c r="K54" s="1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7"/>
      <c r="Y54" s="97"/>
      <c r="Z54" s="97"/>
      <c r="AA54" s="97"/>
      <c r="AB54" s="97"/>
      <c r="AC54" s="97"/>
      <c r="AD54" s="97"/>
    </row>
    <row r="55" spans="8:30">
      <c r="H55" s="1"/>
      <c r="K55" s="1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7"/>
      <c r="Y55" s="97"/>
      <c r="Z55" s="97"/>
      <c r="AA55" s="97"/>
      <c r="AB55" s="97"/>
      <c r="AC55" s="97"/>
      <c r="AD55" s="97"/>
    </row>
    <row r="56" spans="8:30">
      <c r="H56" s="1"/>
      <c r="K56" s="1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7"/>
      <c r="Y56" s="97"/>
      <c r="Z56" s="97"/>
      <c r="AA56" s="97"/>
      <c r="AB56" s="97"/>
      <c r="AC56" s="97"/>
      <c r="AD56" s="97"/>
    </row>
    <row r="57" spans="8:30">
      <c r="H57" s="1"/>
      <c r="K57" s="1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7"/>
      <c r="Y57" s="97"/>
      <c r="Z57" s="97"/>
      <c r="AA57" s="97"/>
      <c r="AB57" s="97"/>
      <c r="AC57" s="97"/>
      <c r="AD57" s="97"/>
    </row>
    <row r="58" spans="8:30">
      <c r="H58" s="1"/>
      <c r="K58" s="1"/>
    </row>
    <row r="59" spans="8:30">
      <c r="H59" s="1"/>
      <c r="K59" s="1"/>
    </row>
    <row r="60" spans="8:30">
      <c r="H60" s="1"/>
      <c r="K60" s="1"/>
    </row>
    <row r="61" spans="8:30">
      <c r="H61" s="1"/>
      <c r="K61" s="1"/>
    </row>
    <row r="62" spans="8:30">
      <c r="K62" s="1"/>
    </row>
  </sheetData>
  <sheetProtection password="CEC4" sheet="1" objects="1" scenarios="1" selectLockedCells="1"/>
  <mergeCells count="5">
    <mergeCell ref="B28:B29"/>
    <mergeCell ref="J28:J29"/>
    <mergeCell ref="K28:K29"/>
    <mergeCell ref="C39:G40"/>
    <mergeCell ref="B39:B40"/>
  </mergeCells>
  <phoneticPr fontId="2" type="noConversion"/>
  <dataValidations count="1">
    <dataValidation type="list" allowBlank="1" showInputMessage="1" showErrorMessage="1" promptTitle="Sr" prompt="inserire dato" sqref="K32:K33">
      <formula1>$Q$32:$Q$34</formula1>
    </dataValidation>
  </dataValidations>
  <printOptions horizontalCentered="1" gridLinesSet="0"/>
  <pageMargins left="0.78740157480314965" right="0.78740157480314965" top="1.1811023622047245" bottom="0.59055118110236227" header="0.51181102362204722" footer="0.51181102362204722"/>
  <pageSetup paperSize="272" scale="120" orientation="portrait" horizontalDpi="300" verticalDpi="300" r:id="rId1"/>
  <headerFooter alignWithMargins="0">
    <oddFooter>&amp;C&amp;"Times New Roman,Corsivo"&amp;8Copyright F.R.</oddFooter>
  </headerFooter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P31"/>
  <sheetViews>
    <sheetView showGridLines="0" workbookViewId="0">
      <selection activeCell="C7" sqref="C7"/>
    </sheetView>
  </sheetViews>
  <sheetFormatPr defaultRowHeight="13.2"/>
  <cols>
    <col min="1" max="1" width="8.88671875" style="90"/>
    <col min="2" max="2" width="5.5546875" style="90" customWidth="1"/>
    <col min="3" max="16384" width="8.88671875" style="90"/>
  </cols>
  <sheetData>
    <row r="1" spans="1:16" ht="13.8">
      <c r="A1" s="88"/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</row>
    <row r="2" spans="1:16" ht="13.8">
      <c r="B2" s="91" t="s">
        <v>35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6" ht="13.8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6" ht="13.8">
      <c r="B4" s="93" t="s">
        <v>39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6" ht="13.8"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9" spans="1:16">
      <c r="B9" s="94" t="s">
        <v>53</v>
      </c>
    </row>
    <row r="10" spans="1:16">
      <c r="B10" s="94" t="s">
        <v>57</v>
      </c>
    </row>
    <row r="12" spans="1:16">
      <c r="B12" s="71" t="s">
        <v>50</v>
      </c>
      <c r="C12" s="72" t="s">
        <v>51</v>
      </c>
    </row>
    <row r="14" spans="1:16">
      <c r="B14" s="71" t="s">
        <v>49</v>
      </c>
      <c r="C14" s="87" t="s">
        <v>54</v>
      </c>
    </row>
    <row r="15" spans="1:16">
      <c r="B15" s="71" t="s">
        <v>49</v>
      </c>
      <c r="C15" s="87" t="s">
        <v>55</v>
      </c>
    </row>
    <row r="17" spans="2:3">
      <c r="B17" s="73" t="s">
        <v>45</v>
      </c>
      <c r="C17" s="74" t="s">
        <v>46</v>
      </c>
    </row>
    <row r="18" spans="2:3">
      <c r="C18" s="90" t="s">
        <v>47</v>
      </c>
    </row>
    <row r="20" spans="2:3">
      <c r="B20" s="71" t="s">
        <v>32</v>
      </c>
      <c r="C20" s="75" t="s">
        <v>48</v>
      </c>
    </row>
    <row r="21" spans="2:3">
      <c r="B21" s="94"/>
      <c r="C21" s="94"/>
    </row>
    <row r="22" spans="2:3">
      <c r="B22" s="76" t="s">
        <v>0</v>
      </c>
      <c r="C22" s="75" t="s">
        <v>52</v>
      </c>
    </row>
    <row r="31" spans="2:3">
      <c r="B31" s="95" t="s">
        <v>56</v>
      </c>
    </row>
  </sheetData>
  <sheetProtection password="CEC4" sheet="1" objects="1" scenarios="1"/>
  <phoneticPr fontId="2" type="noConversion"/>
  <printOptions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A1"/>
  <sheetViews>
    <sheetView workbookViewId="0"/>
  </sheetViews>
  <sheetFormatPr defaultRowHeight="13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</vt:i4>
      </vt:variant>
    </vt:vector>
  </HeadingPairs>
  <TitlesOfParts>
    <vt:vector size="15" baseType="lpstr">
      <vt:lpstr>terreni incoerenti</vt:lpstr>
      <vt:lpstr>NOTA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'terreni incoerenti'!Area_stampa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Fabio ROSSI</dc:creator>
  <cp:lastModifiedBy>manager</cp:lastModifiedBy>
  <cp:lastPrinted>2022-05-14T14:07:53Z</cp:lastPrinted>
  <dcterms:created xsi:type="dcterms:W3CDTF">2022-03-11T17:01:36Z</dcterms:created>
  <dcterms:modified xsi:type="dcterms:W3CDTF">2022-05-14T14:09:30Z</dcterms:modified>
</cp:coreProperties>
</file>